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mc:AlternateContent xmlns:mc="http://schemas.openxmlformats.org/markup-compatibility/2006">
    <mc:Choice Requires="x15">
      <x15ac:absPath xmlns:x15ac="http://schemas.microsoft.com/office/spreadsheetml/2010/11/ac" url="C:\Users\Amanda\Dropbox\Neuro Publications Project\Post-Pub Data Supplement\"/>
    </mc:Choice>
  </mc:AlternateContent>
  <bookViews>
    <workbookView xWindow="0" yWindow="0" windowWidth="5093" windowHeight="4388" tabRatio="747"/>
  </bookViews>
  <sheets>
    <sheet name="Pub_Search_Data" sheetId="29" r:id="rId1"/>
  </sheets>
  <definedNames>
    <definedName name="_xlnm._FilterDatabase" localSheetId="0" hidden="1">Pub_Search_Data!$B$2:$AO$165</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6" i="29" l="1"/>
  <c r="AO368" i="29" l="1"/>
  <c r="I368" i="29" s="1"/>
  <c r="AG368" i="29"/>
  <c r="AF368" i="29"/>
  <c r="AE368" i="29"/>
  <c r="AD368" i="29"/>
  <c r="AC368" i="29"/>
  <c r="Q368" i="29"/>
  <c r="P368" i="29"/>
  <c r="H368" i="29"/>
  <c r="AO367" i="29"/>
  <c r="I367" i="29" s="1"/>
  <c r="AG367" i="29"/>
  <c r="AF367" i="29"/>
  <c r="AE367" i="29"/>
  <c r="H367" i="29"/>
  <c r="AO366" i="29"/>
  <c r="I366" i="29" s="1"/>
  <c r="AG366" i="29"/>
  <c r="AF366" i="29"/>
  <c r="AE366" i="29"/>
  <c r="H366" i="29"/>
  <c r="AO365" i="29"/>
  <c r="I365" i="29" s="1"/>
  <c r="AG365" i="29"/>
  <c r="AF365" i="29"/>
  <c r="AE365" i="29"/>
  <c r="AD365" i="29"/>
  <c r="AC365" i="29"/>
  <c r="H365" i="29"/>
  <c r="AO364" i="29"/>
  <c r="I364" i="29" s="1"/>
  <c r="AG364" i="29"/>
  <c r="AF364" i="29"/>
  <c r="AE364" i="29"/>
  <c r="Q364" i="29"/>
  <c r="P364" i="29"/>
  <c r="H364" i="29"/>
  <c r="AO363" i="29"/>
  <c r="I363" i="29" s="1"/>
  <c r="AG363" i="29"/>
  <c r="AF363" i="29"/>
  <c r="AE363" i="29"/>
  <c r="AD363" i="29"/>
  <c r="AC363" i="29"/>
  <c r="Q363" i="29"/>
  <c r="P363" i="29"/>
  <c r="H363" i="29"/>
  <c r="AO362" i="29"/>
  <c r="I362" i="29" s="1"/>
  <c r="AF362" i="29"/>
  <c r="AE362" i="29"/>
  <c r="AD362" i="29"/>
  <c r="H362" i="29"/>
  <c r="AO361" i="29"/>
  <c r="I361" i="29" s="1"/>
  <c r="AG361" i="29"/>
  <c r="AF361" i="29"/>
  <c r="AE361" i="29"/>
  <c r="AD361" i="29"/>
  <c r="AC361" i="29"/>
  <c r="H361" i="29"/>
  <c r="AO360" i="29"/>
  <c r="I360" i="29" s="1"/>
  <c r="AG360" i="29"/>
  <c r="AF360" i="29"/>
  <c r="AE360" i="29"/>
  <c r="AD360" i="29"/>
  <c r="AC360" i="29"/>
  <c r="H360" i="29"/>
  <c r="AO359" i="29"/>
  <c r="I359" i="29" s="1"/>
  <c r="AG359" i="29"/>
  <c r="AF359" i="29"/>
  <c r="AE359" i="29"/>
  <c r="AD359" i="29"/>
  <c r="AC359" i="29"/>
  <c r="H359" i="29"/>
  <c r="AO358" i="29"/>
  <c r="I358" i="29" s="1"/>
  <c r="AG358" i="29"/>
  <c r="AF358" i="29"/>
  <c r="AE358" i="29"/>
  <c r="AD358" i="29"/>
  <c r="AC358" i="29"/>
  <c r="Q358" i="29"/>
  <c r="P358" i="29"/>
  <c r="H358" i="29"/>
  <c r="AO357" i="29"/>
  <c r="I357" i="29" s="1"/>
  <c r="AG357" i="29"/>
  <c r="AE357" i="29"/>
  <c r="AD357" i="29"/>
  <c r="H357" i="29"/>
  <c r="P357" i="29" s="1"/>
  <c r="AO356" i="29"/>
  <c r="I356" i="29" s="1"/>
  <c r="AG356" i="29"/>
  <c r="AF356" i="29"/>
  <c r="AE356" i="29"/>
  <c r="AD356" i="29"/>
  <c r="AC356" i="29"/>
  <c r="Q356" i="29"/>
  <c r="P356" i="29"/>
  <c r="H356" i="29"/>
  <c r="AO355" i="29"/>
  <c r="I355" i="29" s="1"/>
  <c r="AG355" i="29"/>
  <c r="AF355" i="29"/>
  <c r="AE355" i="29"/>
  <c r="AD355" i="29"/>
  <c r="AC355" i="29"/>
  <c r="H355" i="29"/>
  <c r="AO354" i="29"/>
  <c r="I354" i="29" s="1"/>
  <c r="AG354" i="29"/>
  <c r="AF354" i="29"/>
  <c r="AE354" i="29"/>
  <c r="AD354" i="29"/>
  <c r="AC354" i="29"/>
  <c r="Q354" i="29"/>
  <c r="P354" i="29"/>
  <c r="H354" i="29"/>
  <c r="AO353" i="29"/>
  <c r="I353" i="29" s="1"/>
  <c r="AG353" i="29"/>
  <c r="AF353" i="29"/>
  <c r="AE353" i="29"/>
  <c r="AD353" i="29"/>
  <c r="AC353" i="29"/>
  <c r="H353" i="29"/>
  <c r="AO352" i="29"/>
  <c r="I352" i="29" s="1"/>
  <c r="AG352" i="29"/>
  <c r="AF352" i="29"/>
  <c r="AE352" i="29"/>
  <c r="AD352" i="29"/>
  <c r="AC352" i="29"/>
  <c r="H352" i="29"/>
  <c r="AO351" i="29"/>
  <c r="I351" i="29" s="1"/>
  <c r="AG351" i="29"/>
  <c r="AF351" i="29"/>
  <c r="AE351" i="29"/>
  <c r="AD351" i="29"/>
  <c r="AC351" i="29"/>
  <c r="Q351" i="29"/>
  <c r="P351" i="29"/>
  <c r="H351" i="29"/>
  <c r="AO350" i="29"/>
  <c r="I350" i="29" s="1"/>
  <c r="AG350" i="29"/>
  <c r="AF350" i="29"/>
  <c r="AE350" i="29"/>
  <c r="AD350" i="29"/>
  <c r="AC350" i="29"/>
  <c r="H350" i="29"/>
  <c r="AO349" i="29"/>
  <c r="I349" i="29" s="1"/>
  <c r="AG349" i="29"/>
  <c r="AF349" i="29"/>
  <c r="AE349" i="29"/>
  <c r="AD349" i="29"/>
  <c r="AC349" i="29"/>
  <c r="H349" i="29"/>
  <c r="AO348" i="29"/>
  <c r="I348" i="29" s="1"/>
  <c r="AG348" i="29"/>
  <c r="AF348" i="29"/>
  <c r="AE348" i="29"/>
  <c r="AD348" i="29"/>
  <c r="AC348" i="29"/>
  <c r="H348" i="29"/>
  <c r="AO347" i="29"/>
  <c r="I347" i="29" s="1"/>
  <c r="AG347" i="29"/>
  <c r="AF347" i="29"/>
  <c r="AE347" i="29"/>
  <c r="AD347" i="29"/>
  <c r="AC347" i="29"/>
  <c r="H347" i="29"/>
  <c r="AO346" i="29"/>
  <c r="I346" i="29" s="1"/>
  <c r="AG346" i="29"/>
  <c r="AF346" i="29"/>
  <c r="AE346" i="29"/>
  <c r="AD346" i="29"/>
  <c r="AC346" i="29"/>
  <c r="Q346" i="29"/>
  <c r="P346" i="29"/>
  <c r="H346" i="29"/>
  <c r="AO345" i="29"/>
  <c r="I345" i="29" s="1"/>
  <c r="AG345" i="29"/>
  <c r="AF345" i="29"/>
  <c r="AE345" i="29"/>
  <c r="AD345" i="29"/>
  <c r="AC345" i="29"/>
  <c r="Q345" i="29"/>
  <c r="P345" i="29"/>
  <c r="H345" i="29"/>
  <c r="AO344" i="29"/>
  <c r="I344" i="29" s="1"/>
  <c r="AG344" i="29"/>
  <c r="AF344" i="29"/>
  <c r="AE344" i="29"/>
  <c r="AD344" i="29"/>
  <c r="AC344" i="29"/>
  <c r="Q344" i="29"/>
  <c r="P344" i="29"/>
  <c r="H344" i="29"/>
  <c r="AG343" i="29"/>
  <c r="AF343" i="29"/>
  <c r="AE343" i="29"/>
  <c r="AD343" i="29"/>
  <c r="AC343" i="29"/>
  <c r="I343" i="29"/>
  <c r="AO342" i="29"/>
  <c r="I342" i="29" s="1"/>
  <c r="AG342" i="29"/>
  <c r="AF342" i="29"/>
  <c r="AE342" i="29"/>
  <c r="AD342" i="29"/>
  <c r="AC342" i="29"/>
  <c r="P342" i="29"/>
  <c r="H342" i="29"/>
  <c r="AO341" i="29"/>
  <c r="I341" i="29" s="1"/>
  <c r="AG341" i="29"/>
  <c r="AF341" i="29"/>
  <c r="AE341" i="29"/>
  <c r="AD341" i="29"/>
  <c r="AC341" i="29"/>
  <c r="Q341" i="29"/>
  <c r="P341" i="29"/>
  <c r="H341" i="29"/>
  <c r="AO340" i="29"/>
  <c r="I340" i="29" s="1"/>
  <c r="AG340" i="29"/>
  <c r="AF340" i="29"/>
  <c r="AE340" i="29"/>
  <c r="AD340" i="29"/>
  <c r="AC340" i="29"/>
  <c r="Q340" i="29"/>
  <c r="P340" i="29"/>
  <c r="H340" i="29"/>
  <c r="AO339" i="29"/>
  <c r="I339" i="29" s="1"/>
  <c r="AG339" i="29"/>
  <c r="AF339" i="29"/>
  <c r="AE339" i="29"/>
  <c r="AD339" i="29"/>
  <c r="AC339" i="29"/>
  <c r="H339" i="29"/>
  <c r="AO338" i="29"/>
  <c r="I338" i="29" s="1"/>
  <c r="AG338" i="29"/>
  <c r="AF338" i="29"/>
  <c r="AE338" i="29"/>
  <c r="AD338" i="29"/>
  <c r="AC338" i="29"/>
  <c r="H338" i="29"/>
  <c r="AO337" i="29"/>
  <c r="I337" i="29" s="1"/>
  <c r="AG337" i="29"/>
  <c r="AF337" i="29"/>
  <c r="AE337" i="29"/>
  <c r="AD337" i="29"/>
  <c r="AC337" i="29"/>
  <c r="H337" i="29"/>
  <c r="AO336" i="29"/>
  <c r="I336" i="29" s="1"/>
  <c r="AG336" i="29"/>
  <c r="AF336" i="29"/>
  <c r="AE336" i="29"/>
  <c r="AD336" i="29"/>
  <c r="AC336" i="29"/>
  <c r="Q336" i="29"/>
  <c r="P336" i="29"/>
  <c r="H336" i="29"/>
  <c r="AO335" i="29"/>
  <c r="I335" i="29" s="1"/>
  <c r="AG335" i="29"/>
  <c r="AF335" i="29"/>
  <c r="AE335" i="29"/>
  <c r="AD335" i="29"/>
  <c r="AC335" i="29"/>
  <c r="H335" i="29"/>
  <c r="AO334" i="29"/>
  <c r="I334" i="29" s="1"/>
  <c r="AG334" i="29"/>
  <c r="AF334" i="29"/>
  <c r="AE334" i="29"/>
  <c r="AD334" i="29"/>
  <c r="AC334" i="29"/>
  <c r="H334" i="29"/>
  <c r="AO333" i="29"/>
  <c r="I333" i="29" s="1"/>
  <c r="AG333" i="29"/>
  <c r="AF333" i="29"/>
  <c r="AE333" i="29"/>
  <c r="AD333" i="29"/>
  <c r="AC333" i="29"/>
  <c r="H333" i="29"/>
  <c r="AO332" i="29"/>
  <c r="I332" i="29" s="1"/>
  <c r="AG332" i="29"/>
  <c r="AF332" i="29"/>
  <c r="AE332" i="29"/>
  <c r="AD332" i="29"/>
  <c r="AC332" i="29"/>
  <c r="H332" i="29"/>
  <c r="AO331" i="29"/>
  <c r="I331" i="29" s="1"/>
  <c r="AG331" i="29"/>
  <c r="AF331" i="29"/>
  <c r="AE331" i="29"/>
  <c r="AD331" i="29"/>
  <c r="AC331" i="29"/>
  <c r="H331" i="29"/>
  <c r="AO330" i="29"/>
  <c r="I330" i="29" s="1"/>
  <c r="AG330" i="29"/>
  <c r="AF330" i="29"/>
  <c r="AE330" i="29"/>
  <c r="AD330" i="29"/>
  <c r="AC330" i="29"/>
  <c r="H330" i="29"/>
  <c r="AO329" i="29"/>
  <c r="I329" i="29" s="1"/>
  <c r="AG329" i="29"/>
  <c r="AF329" i="29"/>
  <c r="AE329" i="29"/>
  <c r="AD329" i="29"/>
  <c r="AC329" i="29"/>
  <c r="H329" i="29"/>
  <c r="AO328" i="29"/>
  <c r="I328" i="29" s="1"/>
  <c r="AG328" i="29"/>
  <c r="AF328" i="29"/>
  <c r="AE328" i="29"/>
  <c r="AD328" i="29"/>
  <c r="AC328" i="29"/>
  <c r="H328" i="29"/>
  <c r="AO327" i="29"/>
  <c r="I327" i="29" s="1"/>
  <c r="AG327" i="29"/>
  <c r="AF327" i="29"/>
  <c r="AE327" i="29"/>
  <c r="AD327" i="29"/>
  <c r="AC327" i="29"/>
  <c r="H327" i="29"/>
  <c r="AO326" i="29"/>
  <c r="I326" i="29" s="1"/>
  <c r="AG326" i="29"/>
  <c r="AF326" i="29"/>
  <c r="AE326" i="29"/>
  <c r="AD326" i="29"/>
  <c r="AC326" i="29"/>
  <c r="H326" i="29"/>
  <c r="AO325" i="29"/>
  <c r="I325" i="29" s="1"/>
  <c r="AG325" i="29"/>
  <c r="AF325" i="29"/>
  <c r="AE325" i="29"/>
  <c r="AD325" i="29"/>
  <c r="AC325" i="29"/>
  <c r="Q325" i="29"/>
  <c r="P325" i="29"/>
  <c r="H325" i="29"/>
  <c r="AO324" i="29"/>
  <c r="I324" i="29" s="1"/>
  <c r="AG324" i="29"/>
  <c r="AF324" i="29"/>
  <c r="AE324" i="29"/>
  <c r="AD324" i="29"/>
  <c r="AC324" i="29"/>
  <c r="Q324" i="29"/>
  <c r="P324" i="29"/>
  <c r="H324" i="29"/>
  <c r="AO323" i="29"/>
  <c r="I323" i="29" s="1"/>
  <c r="AG323" i="29"/>
  <c r="AF323" i="29"/>
  <c r="AE323" i="29"/>
  <c r="AD323" i="29"/>
  <c r="AC323" i="29"/>
  <c r="Q323" i="29"/>
  <c r="P323" i="29"/>
  <c r="H323" i="29"/>
  <c r="AO322" i="29"/>
  <c r="I322" i="29" s="1"/>
  <c r="AF322" i="29"/>
  <c r="AE322" i="29"/>
  <c r="AD322" i="29"/>
  <c r="Q322" i="29"/>
  <c r="P322" i="29"/>
  <c r="H322" i="29"/>
  <c r="AO321" i="29"/>
  <c r="I321" i="29" s="1"/>
  <c r="AG321" i="29"/>
  <c r="AF321" i="29"/>
  <c r="AE321" i="29"/>
  <c r="AD321" i="29"/>
  <c r="AC321" i="29"/>
  <c r="H321" i="29"/>
  <c r="AO320" i="29"/>
  <c r="I320" i="29" s="1"/>
  <c r="AG320" i="29"/>
  <c r="AF320" i="29"/>
  <c r="AE320" i="29"/>
  <c r="AD320" i="29"/>
  <c r="AC320" i="29"/>
  <c r="H320" i="29"/>
  <c r="AO319" i="29"/>
  <c r="I319" i="29" s="1"/>
  <c r="AG319" i="29"/>
  <c r="AF319" i="29"/>
  <c r="AE319" i="29"/>
  <c r="AD319" i="29"/>
  <c r="AC319" i="29"/>
  <c r="H319" i="29"/>
  <c r="AO318" i="29"/>
  <c r="I318" i="29" s="1"/>
  <c r="AG318" i="29"/>
  <c r="AF318" i="29"/>
  <c r="AE318" i="29"/>
  <c r="AD318" i="29"/>
  <c r="AC318" i="29"/>
  <c r="H318" i="29"/>
  <c r="AO317" i="29"/>
  <c r="I317" i="29" s="1"/>
  <c r="AG317" i="29"/>
  <c r="AF317" i="29"/>
  <c r="AE317" i="29"/>
  <c r="AD317" i="29"/>
  <c r="AC317" i="29"/>
  <c r="H317" i="29"/>
  <c r="AO316" i="29"/>
  <c r="I316" i="29" s="1"/>
  <c r="AG316" i="29"/>
  <c r="AF316" i="29"/>
  <c r="AE316" i="29"/>
  <c r="AD316" i="29"/>
  <c r="AC316" i="29"/>
  <c r="H316" i="29"/>
  <c r="AO315" i="29"/>
  <c r="I315" i="29" s="1"/>
  <c r="AG315" i="29"/>
  <c r="AF315" i="29"/>
  <c r="AE315" i="29"/>
  <c r="AD315" i="29"/>
  <c r="AC315" i="29"/>
  <c r="H315" i="29"/>
  <c r="AO314" i="29"/>
  <c r="I314" i="29" s="1"/>
  <c r="AG314" i="29"/>
  <c r="AF314" i="29"/>
  <c r="AE314" i="29"/>
  <c r="AD314" i="29"/>
  <c r="AC314" i="29"/>
  <c r="H314" i="29"/>
  <c r="AO313" i="29"/>
  <c r="I313" i="29" s="1"/>
  <c r="AG313" i="29"/>
  <c r="AF313" i="29"/>
  <c r="AE313" i="29"/>
  <c r="AD313" i="29"/>
  <c r="AC313" i="29"/>
  <c r="H313" i="29"/>
  <c r="P313" i="29" s="1"/>
  <c r="AO312" i="29"/>
  <c r="I312" i="29" s="1"/>
  <c r="AG312" i="29"/>
  <c r="AF312" i="29"/>
  <c r="AE312" i="29"/>
  <c r="AD312" i="29"/>
  <c r="AC312" i="29"/>
  <c r="H312" i="29"/>
  <c r="AO311" i="29"/>
  <c r="I311" i="29" s="1"/>
  <c r="AG311" i="29"/>
  <c r="AF311" i="29"/>
  <c r="AE311" i="29"/>
  <c r="AD311" i="29"/>
  <c r="AC311" i="29"/>
  <c r="H311" i="29"/>
  <c r="AO310" i="29"/>
  <c r="I310" i="29" s="1"/>
  <c r="AG310" i="29"/>
  <c r="AF310" i="29"/>
  <c r="AE310" i="29"/>
  <c r="AD310" i="29"/>
  <c r="AC310" i="29"/>
  <c r="Q310" i="29"/>
  <c r="P310" i="29"/>
  <c r="H310" i="29"/>
  <c r="AO309" i="29"/>
  <c r="I309" i="29" s="1"/>
  <c r="AG309" i="29"/>
  <c r="AF309" i="29"/>
  <c r="AE309" i="29"/>
  <c r="AD309" i="29"/>
  <c r="AC309" i="29"/>
  <c r="Q309" i="29"/>
  <c r="P309" i="29"/>
  <c r="H309" i="29"/>
  <c r="AO308" i="29"/>
  <c r="I308" i="29" s="1"/>
  <c r="AG308" i="29"/>
  <c r="AF308" i="29"/>
  <c r="AE308" i="29"/>
  <c r="AD308" i="29"/>
  <c r="AC308" i="29"/>
  <c r="Q308" i="29"/>
  <c r="P308" i="29"/>
  <c r="H308" i="29"/>
  <c r="AO307" i="29"/>
  <c r="I307" i="29" s="1"/>
  <c r="AG307" i="29"/>
  <c r="AF307" i="29"/>
  <c r="AE307" i="29"/>
  <c r="AD307" i="29"/>
  <c r="AC307" i="29"/>
  <c r="H307" i="29"/>
  <c r="AO306" i="29"/>
  <c r="I306" i="29" s="1"/>
  <c r="AG306" i="29"/>
  <c r="AF306" i="29"/>
  <c r="AE306" i="29"/>
  <c r="AD306" i="29"/>
  <c r="AC306" i="29"/>
  <c r="H306" i="29"/>
  <c r="AO305" i="29"/>
  <c r="I305" i="29" s="1"/>
  <c r="AG305" i="29"/>
  <c r="AF305" i="29"/>
  <c r="AE305" i="29"/>
  <c r="AD305" i="29"/>
  <c r="AC305" i="29"/>
  <c r="H305" i="29"/>
  <c r="AO304" i="29"/>
  <c r="I304" i="29" s="1"/>
  <c r="AG304" i="29"/>
  <c r="AF304" i="29"/>
  <c r="AE304" i="29"/>
  <c r="AD304" i="29"/>
  <c r="AC304" i="29"/>
  <c r="H304" i="29"/>
  <c r="AO303" i="29"/>
  <c r="I303" i="29" s="1"/>
  <c r="AG303" i="29"/>
  <c r="AF303" i="29"/>
  <c r="AE303" i="29"/>
  <c r="AD303" i="29"/>
  <c r="AC303" i="29"/>
  <c r="H303" i="29"/>
  <c r="AO302" i="29"/>
  <c r="I302" i="29" s="1"/>
  <c r="AG302" i="29"/>
  <c r="AF302" i="29"/>
  <c r="AE302" i="29"/>
  <c r="AD302" i="29"/>
  <c r="AC302" i="29"/>
  <c r="P302" i="29"/>
  <c r="H302" i="29"/>
  <c r="AO301" i="29"/>
  <c r="I301" i="29" s="1"/>
  <c r="AG301" i="29"/>
  <c r="AF301" i="29"/>
  <c r="AE301" i="29"/>
  <c r="AD301" i="29"/>
  <c r="AC301" i="29"/>
  <c r="P301" i="29"/>
  <c r="H301" i="29"/>
  <c r="AO300" i="29"/>
  <c r="I300" i="29" s="1"/>
  <c r="AG300" i="29"/>
  <c r="AF300" i="29"/>
  <c r="AE300" i="29"/>
  <c r="AD300" i="29"/>
  <c r="AC300" i="29"/>
  <c r="H300" i="29"/>
  <c r="AO299" i="29"/>
  <c r="I299" i="29" s="1"/>
  <c r="AG299" i="29"/>
  <c r="AF299" i="29"/>
  <c r="AE299" i="29"/>
  <c r="AD299" i="29"/>
  <c r="AC299" i="29"/>
  <c r="H299" i="29"/>
  <c r="AO298" i="29"/>
  <c r="I298" i="29" s="1"/>
  <c r="AG298" i="29"/>
  <c r="AF298" i="29"/>
  <c r="AE298" i="29"/>
  <c r="AD298" i="29"/>
  <c r="AC298" i="29"/>
  <c r="Q298" i="29"/>
  <c r="P298" i="29"/>
  <c r="H298" i="29"/>
  <c r="AO297" i="29"/>
  <c r="I297" i="29" s="1"/>
  <c r="AG297" i="29"/>
  <c r="AF297" i="29"/>
  <c r="AE297" i="29"/>
  <c r="AD297" i="29"/>
  <c r="AC297" i="29"/>
  <c r="H297" i="29"/>
  <c r="AO296" i="29"/>
  <c r="I296" i="29" s="1"/>
  <c r="AG296" i="29"/>
  <c r="AF296" i="29"/>
  <c r="AE296" i="29"/>
  <c r="AD296" i="29"/>
  <c r="AC296" i="29"/>
  <c r="H296" i="29"/>
  <c r="AO295" i="29"/>
  <c r="I295" i="29" s="1"/>
  <c r="AG295" i="29"/>
  <c r="AF295" i="29"/>
  <c r="AE295" i="29"/>
  <c r="AD295" i="29"/>
  <c r="AC295" i="29"/>
  <c r="Q295" i="29"/>
  <c r="P295" i="29"/>
  <c r="H295" i="29"/>
  <c r="AO294" i="29"/>
  <c r="I294" i="29" s="1"/>
  <c r="AG294" i="29"/>
  <c r="AF294" i="29"/>
  <c r="AE294" i="29"/>
  <c r="AD294" i="29"/>
  <c r="AC294" i="29"/>
  <c r="H294" i="29"/>
  <c r="AO293" i="29"/>
  <c r="I293" i="29" s="1"/>
  <c r="AG293" i="29"/>
  <c r="AF293" i="29"/>
  <c r="AE293" i="29"/>
  <c r="AD293" i="29"/>
  <c r="AC293" i="29"/>
  <c r="H293" i="29"/>
  <c r="AO292" i="29"/>
  <c r="I292" i="29" s="1"/>
  <c r="AG292" i="29"/>
  <c r="AF292" i="29"/>
  <c r="AE292" i="29"/>
  <c r="AD292" i="29"/>
  <c r="AC292" i="29"/>
  <c r="H292" i="29"/>
  <c r="AO291" i="29"/>
  <c r="I291" i="29" s="1"/>
  <c r="AG291" i="29"/>
  <c r="AF291" i="29"/>
  <c r="AE291" i="29"/>
  <c r="AD291" i="29"/>
  <c r="AC291" i="29"/>
  <c r="H291" i="29"/>
  <c r="AO290" i="29"/>
  <c r="I290" i="29" s="1"/>
  <c r="AG290" i="29"/>
  <c r="AF290" i="29"/>
  <c r="AE290" i="29"/>
  <c r="AD290" i="29"/>
  <c r="AC290" i="29"/>
  <c r="H290" i="29"/>
  <c r="AO289" i="29"/>
  <c r="I289" i="29" s="1"/>
  <c r="AG289" i="29"/>
  <c r="AF289" i="29"/>
  <c r="AE289" i="29"/>
  <c r="AD289" i="29"/>
  <c r="AC289" i="29"/>
  <c r="H289" i="29"/>
  <c r="AO288" i="29"/>
  <c r="I288" i="29" s="1"/>
  <c r="AG288" i="29"/>
  <c r="AF288" i="29"/>
  <c r="AE288" i="29"/>
  <c r="AD288" i="29"/>
  <c r="AC288" i="29"/>
  <c r="Q288" i="29"/>
  <c r="P288" i="29"/>
  <c r="H288" i="29"/>
  <c r="AO287" i="29"/>
  <c r="I287" i="29" s="1"/>
  <c r="AG287" i="29"/>
  <c r="AF287" i="29"/>
  <c r="AE287" i="29"/>
  <c r="AD287" i="29"/>
  <c r="AC287" i="29"/>
  <c r="Q287" i="29"/>
  <c r="P287" i="29"/>
  <c r="H287" i="29"/>
  <c r="AO286" i="29"/>
  <c r="I286" i="29" s="1"/>
  <c r="AG286" i="29"/>
  <c r="AF286" i="29"/>
  <c r="AE286" i="29"/>
  <c r="AD286" i="29"/>
  <c r="AC286" i="29"/>
  <c r="Q286" i="29"/>
  <c r="P286" i="29"/>
  <c r="H286" i="29"/>
  <c r="AO285" i="29"/>
  <c r="I285" i="29" s="1"/>
  <c r="AG285" i="29"/>
  <c r="AF285" i="29"/>
  <c r="AE285" i="29"/>
  <c r="AD285" i="29"/>
  <c r="AC285" i="29"/>
  <c r="H285" i="29"/>
  <c r="AO284" i="29"/>
  <c r="I284" i="29" s="1"/>
  <c r="AG284" i="29"/>
  <c r="AF284" i="29"/>
  <c r="AE284" i="29"/>
  <c r="AD284" i="29"/>
  <c r="AC284" i="29"/>
  <c r="H284" i="29"/>
  <c r="AO283" i="29"/>
  <c r="I283" i="29" s="1"/>
  <c r="AG283" i="29"/>
  <c r="AF283" i="29"/>
  <c r="AE283" i="29"/>
  <c r="AD283" i="29"/>
  <c r="AC283" i="29"/>
  <c r="H283" i="29"/>
  <c r="AO282" i="29"/>
  <c r="I282" i="29" s="1"/>
  <c r="AG282" i="29"/>
  <c r="AF282" i="29"/>
  <c r="AE282" i="29"/>
  <c r="AD282" i="29"/>
  <c r="AC282" i="29"/>
  <c r="H282" i="29"/>
  <c r="AO281" i="29"/>
  <c r="I281" i="29" s="1"/>
  <c r="AG281" i="29"/>
  <c r="AF281" i="29"/>
  <c r="AE281" i="29"/>
  <c r="AD281" i="29"/>
  <c r="AC281" i="29"/>
  <c r="H281" i="29"/>
  <c r="AO280" i="29"/>
  <c r="I280" i="29" s="1"/>
  <c r="AG280" i="29"/>
  <c r="AF280" i="29"/>
  <c r="AE280" i="29"/>
  <c r="AD280" i="29"/>
  <c r="AC280" i="29"/>
  <c r="H280" i="29"/>
  <c r="AO279" i="29"/>
  <c r="I279" i="29" s="1"/>
  <c r="AG279" i="29"/>
  <c r="AF279" i="29"/>
  <c r="AE279" i="29"/>
  <c r="AD279" i="29"/>
  <c r="AC279" i="29"/>
  <c r="H279" i="29"/>
  <c r="AO278" i="29"/>
  <c r="I278" i="29" s="1"/>
  <c r="AG278" i="29"/>
  <c r="AF278" i="29"/>
  <c r="AE278" i="29"/>
  <c r="AD278" i="29"/>
  <c r="AC278" i="29"/>
  <c r="H278" i="29"/>
  <c r="AO277" i="29"/>
  <c r="I277" i="29" s="1"/>
  <c r="AG277" i="29"/>
  <c r="AF277" i="29"/>
  <c r="AE277" i="29"/>
  <c r="AD277" i="29"/>
  <c r="AC277" i="29"/>
  <c r="H277" i="29"/>
  <c r="AO276" i="29"/>
  <c r="I276" i="29" s="1"/>
  <c r="AG276" i="29"/>
  <c r="AF276" i="29"/>
  <c r="AE276" i="29"/>
  <c r="AD276" i="29"/>
  <c r="AC276" i="29"/>
  <c r="H276" i="29"/>
  <c r="AO275" i="29"/>
  <c r="I275" i="29" s="1"/>
  <c r="AG275" i="29"/>
  <c r="AF275" i="29"/>
  <c r="AE275" i="29"/>
  <c r="AD275" i="29"/>
  <c r="AC275" i="29"/>
  <c r="Q275" i="29"/>
  <c r="P275" i="29"/>
  <c r="H275" i="29"/>
  <c r="AO274" i="29"/>
  <c r="I274" i="29" s="1"/>
  <c r="AG274" i="29"/>
  <c r="AF274" i="29"/>
  <c r="AE274" i="29"/>
  <c r="AD274" i="29"/>
  <c r="AC274" i="29"/>
  <c r="H274" i="29"/>
  <c r="AG273" i="29"/>
  <c r="AF273" i="29"/>
  <c r="AE273" i="29"/>
  <c r="AD273" i="29"/>
  <c r="AC273" i="29"/>
  <c r="I273" i="29"/>
  <c r="AG272" i="29"/>
  <c r="AF272" i="29"/>
  <c r="AE272" i="29"/>
  <c r="AD272" i="29"/>
  <c r="AC272" i="29"/>
  <c r="I272" i="29"/>
  <c r="AO271" i="29"/>
  <c r="I271" i="29" s="1"/>
  <c r="AG271" i="29"/>
  <c r="AF271" i="29"/>
  <c r="AE271" i="29"/>
  <c r="AD271" i="29"/>
  <c r="AC271" i="29"/>
  <c r="P271" i="29"/>
  <c r="H271" i="29"/>
  <c r="AO270" i="29"/>
  <c r="I270" i="29" s="1"/>
  <c r="AG270" i="29"/>
  <c r="AF270" i="29"/>
  <c r="AE270" i="29"/>
  <c r="AD270" i="29"/>
  <c r="AC270" i="29"/>
  <c r="P270" i="29"/>
  <c r="H270" i="29"/>
  <c r="AO269" i="29"/>
  <c r="I269" i="29" s="1"/>
  <c r="AG269" i="29"/>
  <c r="AF269" i="29"/>
  <c r="AE269" i="29"/>
  <c r="AD269" i="29"/>
  <c r="AC269" i="29"/>
  <c r="P269" i="29"/>
  <c r="H269" i="29"/>
  <c r="AO268" i="29"/>
  <c r="I268" i="29" s="1"/>
  <c r="AG268" i="29"/>
  <c r="AF268" i="29"/>
  <c r="AE268" i="29"/>
  <c r="AD268" i="29"/>
  <c r="AC268" i="29"/>
  <c r="Q268" i="29"/>
  <c r="P268" i="29"/>
  <c r="H268" i="29"/>
  <c r="AO267" i="29"/>
  <c r="I267" i="29" s="1"/>
  <c r="AG267" i="29"/>
  <c r="AF267" i="29"/>
  <c r="AE267" i="29"/>
  <c r="AD267" i="29"/>
  <c r="AC267" i="29"/>
  <c r="H267" i="29"/>
  <c r="AO266" i="29"/>
  <c r="I266" i="29" s="1"/>
  <c r="AG266" i="29"/>
  <c r="AF266" i="29"/>
  <c r="AE266" i="29"/>
  <c r="AD266" i="29"/>
  <c r="AC266" i="29"/>
  <c r="H266" i="29"/>
  <c r="AO265" i="29"/>
  <c r="I265" i="29" s="1"/>
  <c r="AG265" i="29"/>
  <c r="AF265" i="29"/>
  <c r="AE265" i="29"/>
  <c r="AD265" i="29"/>
  <c r="AC265" i="29"/>
  <c r="H265" i="29"/>
  <c r="AG264" i="29"/>
  <c r="AF264" i="29"/>
  <c r="AE264" i="29"/>
  <c r="AD264" i="29"/>
  <c r="AC264" i="29"/>
  <c r="I264" i="29"/>
  <c r="AO263" i="29"/>
  <c r="I263" i="29" s="1"/>
  <c r="AG263" i="29"/>
  <c r="AF263" i="29"/>
  <c r="AE263" i="29"/>
  <c r="AD263" i="29"/>
  <c r="AC263" i="29"/>
  <c r="H263" i="29"/>
  <c r="AO262" i="29"/>
  <c r="I262" i="29" s="1"/>
  <c r="AG262" i="29"/>
  <c r="AF262" i="29"/>
  <c r="AE262" i="29"/>
  <c r="AD262" i="29"/>
  <c r="AC262" i="29"/>
  <c r="H262" i="29"/>
  <c r="AO261" i="29"/>
  <c r="I261" i="29" s="1"/>
  <c r="AG261" i="29"/>
  <c r="AF261" i="29"/>
  <c r="AE261" i="29"/>
  <c r="AD261" i="29"/>
  <c r="AC261" i="29"/>
  <c r="H261" i="29"/>
  <c r="AO260" i="29"/>
  <c r="I260" i="29" s="1"/>
  <c r="AG260" i="29"/>
  <c r="AF260" i="29"/>
  <c r="AE260" i="29"/>
  <c r="AD260" i="29"/>
  <c r="AC260" i="29"/>
  <c r="H260" i="29"/>
  <c r="AO259" i="29"/>
  <c r="AG259" i="29"/>
  <c r="AF259" i="29"/>
  <c r="AE259" i="29"/>
  <c r="AD259" i="29"/>
  <c r="AC259" i="29"/>
  <c r="P259" i="29"/>
  <c r="I259" i="29"/>
  <c r="H259" i="29"/>
  <c r="AO258" i="29"/>
  <c r="I258" i="29" s="1"/>
  <c r="AG258" i="29"/>
  <c r="AF258" i="29"/>
  <c r="AE258" i="29"/>
  <c r="AD258" i="29"/>
  <c r="AC258" i="29"/>
  <c r="H258" i="29"/>
  <c r="AO257" i="29"/>
  <c r="I257" i="29" s="1"/>
  <c r="AG257" i="29"/>
  <c r="AF257" i="29"/>
  <c r="AE257" i="29"/>
  <c r="AD257" i="29"/>
  <c r="AC257" i="29"/>
  <c r="P257" i="29"/>
  <c r="H257" i="29"/>
  <c r="AO256" i="29"/>
  <c r="I256" i="29" s="1"/>
  <c r="AG256" i="29"/>
  <c r="AF256" i="29"/>
  <c r="AE256" i="29"/>
  <c r="AD256" i="29"/>
  <c r="AC256" i="29"/>
  <c r="H256" i="29"/>
  <c r="AO255" i="29"/>
  <c r="I255" i="29" s="1"/>
  <c r="AG255" i="29"/>
  <c r="AF255" i="29"/>
  <c r="AE255" i="29"/>
  <c r="AD255" i="29"/>
  <c r="AC255" i="29"/>
  <c r="P255" i="29"/>
  <c r="H255" i="29"/>
  <c r="AO254" i="29"/>
  <c r="I254" i="29" s="1"/>
  <c r="AG254" i="29"/>
  <c r="AF254" i="29"/>
  <c r="AE254" i="29"/>
  <c r="AD254" i="29"/>
  <c r="AC254" i="29"/>
  <c r="H254" i="29"/>
  <c r="AO253" i="29"/>
  <c r="I253" i="29" s="1"/>
  <c r="AG253" i="29"/>
  <c r="AF253" i="29"/>
  <c r="AE253" i="29"/>
  <c r="AD253" i="29"/>
  <c r="AC253" i="29"/>
  <c r="H253" i="29"/>
  <c r="AO252" i="29"/>
  <c r="I252" i="29" s="1"/>
  <c r="AG252" i="29"/>
  <c r="AF252" i="29"/>
  <c r="AE252" i="29"/>
  <c r="AD252" i="29"/>
  <c r="AC252" i="29"/>
  <c r="H252" i="29"/>
  <c r="AO251" i="29"/>
  <c r="I251" i="29" s="1"/>
  <c r="AG251" i="29"/>
  <c r="AF251" i="29"/>
  <c r="AE251" i="29"/>
  <c r="AD251" i="29"/>
  <c r="AC251" i="29"/>
  <c r="H251" i="29"/>
  <c r="AO250" i="29"/>
  <c r="I250" i="29" s="1"/>
  <c r="AG250" i="29"/>
  <c r="AF250" i="29"/>
  <c r="AE250" i="29"/>
  <c r="AD250" i="29"/>
  <c r="AC250" i="29"/>
  <c r="P250" i="29"/>
  <c r="H250" i="29"/>
  <c r="AO249" i="29"/>
  <c r="I249" i="29" s="1"/>
  <c r="AG249" i="29"/>
  <c r="AF249" i="29"/>
  <c r="AE249" i="29"/>
  <c r="AD249" i="29"/>
  <c r="AC249" i="29"/>
  <c r="H249" i="29"/>
  <c r="AO248" i="29"/>
  <c r="I248" i="29" s="1"/>
  <c r="AG248" i="29"/>
  <c r="AF248" i="29"/>
  <c r="AE248" i="29"/>
  <c r="AD248" i="29"/>
  <c r="AC248" i="29"/>
  <c r="P248" i="29"/>
  <c r="H248" i="29"/>
  <c r="AO247" i="29"/>
  <c r="I247" i="29" s="1"/>
  <c r="AG247" i="29"/>
  <c r="AF247" i="29"/>
  <c r="AE247" i="29"/>
  <c r="AD247" i="29"/>
  <c r="AC247" i="29"/>
  <c r="P247" i="29"/>
  <c r="H247" i="29"/>
  <c r="AO246" i="29"/>
  <c r="I246" i="29" s="1"/>
  <c r="AG246" i="29"/>
  <c r="AF246" i="29"/>
  <c r="AE246" i="29"/>
  <c r="AD246" i="29"/>
  <c r="AC246" i="29"/>
  <c r="H246" i="29"/>
  <c r="AO245" i="29"/>
  <c r="I245" i="29" s="1"/>
  <c r="AG245" i="29"/>
  <c r="AF245" i="29"/>
  <c r="AE245" i="29"/>
  <c r="AD245" i="29"/>
  <c r="AC245" i="29"/>
  <c r="P245" i="29"/>
  <c r="H245" i="29"/>
  <c r="AO244" i="29"/>
  <c r="I244" i="29" s="1"/>
  <c r="AF244" i="29"/>
  <c r="AE244" i="29"/>
  <c r="AD244" i="29"/>
  <c r="Q244" i="29"/>
  <c r="P244" i="29"/>
  <c r="H244" i="29"/>
  <c r="AO243" i="29"/>
  <c r="I243" i="29" s="1"/>
  <c r="AG243" i="29"/>
  <c r="AF243" i="29"/>
  <c r="AE243" i="29"/>
  <c r="AD243" i="29"/>
  <c r="AC243" i="29"/>
  <c r="Q243" i="29"/>
  <c r="P243" i="29"/>
  <c r="H243" i="29"/>
  <c r="AO242" i="29"/>
  <c r="I242" i="29" s="1"/>
  <c r="AF242" i="29"/>
  <c r="AE242" i="29"/>
  <c r="AD242" i="29"/>
  <c r="H242" i="29"/>
  <c r="AG241" i="29"/>
  <c r="AF241" i="29"/>
  <c r="AE241" i="29"/>
  <c r="AD241" i="29"/>
  <c r="AC241" i="29"/>
  <c r="I241" i="29"/>
  <c r="AG240" i="29"/>
  <c r="AF240" i="29"/>
  <c r="AE240" i="29"/>
  <c r="AD240" i="29"/>
  <c r="AC240" i="29"/>
  <c r="I240" i="29"/>
  <c r="AO239" i="29"/>
  <c r="I239" i="29" s="1"/>
  <c r="AG239" i="29"/>
  <c r="AF239" i="29"/>
  <c r="AE239" i="29"/>
  <c r="AD239" i="29"/>
  <c r="AC239" i="29"/>
  <c r="H239" i="29"/>
  <c r="AO238" i="29"/>
  <c r="I238" i="29" s="1"/>
  <c r="AG238" i="29"/>
  <c r="AF238" i="29"/>
  <c r="AE238" i="29"/>
  <c r="AD238" i="29"/>
  <c r="AC238" i="29"/>
  <c r="H238" i="29"/>
  <c r="AO237" i="29"/>
  <c r="I237" i="29" s="1"/>
  <c r="AG237" i="29"/>
  <c r="AF237" i="29"/>
  <c r="AE237" i="29"/>
  <c r="AD237" i="29"/>
  <c r="AC237" i="29"/>
  <c r="H237" i="29"/>
  <c r="AO236" i="29"/>
  <c r="I236" i="29" s="1"/>
  <c r="AG236" i="29"/>
  <c r="AF236" i="29"/>
  <c r="AE236" i="29"/>
  <c r="AD236" i="29"/>
  <c r="AC236" i="29"/>
  <c r="H236" i="29"/>
  <c r="AO235" i="29"/>
  <c r="I235" i="29" s="1"/>
  <c r="AG235" i="29"/>
  <c r="AF235" i="29"/>
  <c r="AE235" i="29"/>
  <c r="AD235" i="29"/>
  <c r="AC235" i="29"/>
  <c r="H235" i="29"/>
  <c r="AO234" i="29"/>
  <c r="I234" i="29" s="1"/>
  <c r="AG234" i="29"/>
  <c r="AF234" i="29"/>
  <c r="AE234" i="29"/>
  <c r="AD234" i="29"/>
  <c r="AC234" i="29"/>
  <c r="H234" i="29"/>
  <c r="AO233" i="29"/>
  <c r="I233" i="29" s="1"/>
  <c r="AG233" i="29"/>
  <c r="AF233" i="29"/>
  <c r="AE233" i="29"/>
  <c r="AD233" i="29"/>
  <c r="AC233" i="29"/>
  <c r="H233" i="29"/>
  <c r="AO232" i="29"/>
  <c r="I232" i="29" s="1"/>
  <c r="AG232" i="29"/>
  <c r="AF232" i="29"/>
  <c r="AE232" i="29"/>
  <c r="AD232" i="29"/>
  <c r="AC232" i="29"/>
  <c r="H232" i="29"/>
  <c r="AO231" i="29"/>
  <c r="I231" i="29" s="1"/>
  <c r="AG231" i="29"/>
  <c r="AF231" i="29"/>
  <c r="AE231" i="29"/>
  <c r="AD231" i="29"/>
  <c r="AC231" i="29"/>
  <c r="H231" i="29"/>
  <c r="AO230" i="29"/>
  <c r="I230" i="29" s="1"/>
  <c r="AG230" i="29"/>
  <c r="AF230" i="29"/>
  <c r="AE230" i="29"/>
  <c r="AD230" i="29"/>
  <c r="AC230" i="29"/>
  <c r="H230" i="29"/>
  <c r="AO229" i="29"/>
  <c r="I229" i="29" s="1"/>
  <c r="AG229" i="29"/>
  <c r="AF229" i="29"/>
  <c r="AE229" i="29"/>
  <c r="AD229" i="29"/>
  <c r="AC229" i="29"/>
  <c r="H229" i="29"/>
  <c r="AO228" i="29"/>
  <c r="I228" i="29" s="1"/>
  <c r="AG228" i="29"/>
  <c r="AF228" i="29"/>
  <c r="AE228" i="29"/>
  <c r="AD228" i="29"/>
  <c r="AC228" i="29"/>
  <c r="H228" i="29"/>
  <c r="AO227" i="29"/>
  <c r="I227" i="29" s="1"/>
  <c r="AG227" i="29"/>
  <c r="AF227" i="29"/>
  <c r="AE227" i="29"/>
  <c r="AD227" i="29"/>
  <c r="AC227" i="29"/>
  <c r="H227" i="29"/>
  <c r="AO226" i="29"/>
  <c r="I226" i="29" s="1"/>
  <c r="AG226" i="29"/>
  <c r="AF226" i="29"/>
  <c r="AE226" i="29"/>
  <c r="AD226" i="29"/>
  <c r="AC226" i="29"/>
  <c r="H226" i="29"/>
  <c r="AO225" i="29"/>
  <c r="I225" i="29" s="1"/>
  <c r="AG225" i="29"/>
  <c r="AF225" i="29"/>
  <c r="AE225" i="29"/>
  <c r="AD225" i="29"/>
  <c r="AC225" i="29"/>
  <c r="H225" i="29"/>
  <c r="AO224" i="29"/>
  <c r="I224" i="29" s="1"/>
  <c r="AG224" i="29"/>
  <c r="AF224" i="29"/>
  <c r="AE224" i="29"/>
  <c r="AD224" i="29"/>
  <c r="AC224" i="29"/>
  <c r="H224" i="29"/>
  <c r="AO223" i="29"/>
  <c r="I223" i="29" s="1"/>
  <c r="AG223" i="29"/>
  <c r="AF223" i="29"/>
  <c r="AE223" i="29"/>
  <c r="AD223" i="29"/>
  <c r="AC223" i="29"/>
  <c r="H223" i="29"/>
  <c r="AO222" i="29"/>
  <c r="I222" i="29" s="1"/>
  <c r="AG222" i="29"/>
  <c r="AF222" i="29"/>
  <c r="AE222" i="29"/>
  <c r="AD222" i="29"/>
  <c r="AC222" i="29"/>
  <c r="H222" i="29"/>
  <c r="AO221" i="29"/>
  <c r="I221" i="29" s="1"/>
  <c r="AG221" i="29"/>
  <c r="AF221" i="29"/>
  <c r="AE221" i="29"/>
  <c r="AD221" i="29"/>
  <c r="AC221" i="29"/>
  <c r="H221" i="29"/>
  <c r="AO220" i="29"/>
  <c r="I220" i="29" s="1"/>
  <c r="AG220" i="29"/>
  <c r="AF220" i="29"/>
  <c r="AE220" i="29"/>
  <c r="AD220" i="29"/>
  <c r="AC220" i="29"/>
  <c r="H220" i="29"/>
  <c r="AO219" i="29"/>
  <c r="I219" i="29" s="1"/>
  <c r="AG219" i="29"/>
  <c r="AF219" i="29"/>
  <c r="AE219" i="29"/>
  <c r="AD219" i="29"/>
  <c r="AC219" i="29"/>
  <c r="Q219" i="29"/>
  <c r="P219" i="29"/>
  <c r="H219" i="29"/>
  <c r="AO218" i="29"/>
  <c r="I218" i="29" s="1"/>
  <c r="AG218" i="29"/>
  <c r="AF218" i="29"/>
  <c r="AE218" i="29"/>
  <c r="AD218" i="29"/>
  <c r="AC218" i="29"/>
  <c r="Q218" i="29"/>
  <c r="P218" i="29"/>
  <c r="H218" i="29"/>
  <c r="AO217" i="29"/>
  <c r="I217" i="29" s="1"/>
  <c r="AG217" i="29"/>
  <c r="AF217" i="29"/>
  <c r="AE217" i="29"/>
  <c r="AD217" i="29"/>
  <c r="AC217" i="29"/>
  <c r="Q217" i="29"/>
  <c r="P217" i="29"/>
  <c r="H217" i="29"/>
  <c r="AO216" i="29"/>
  <c r="I216" i="29" s="1"/>
  <c r="AG216" i="29"/>
  <c r="AF216" i="29"/>
  <c r="AE216" i="29"/>
  <c r="AD216" i="29"/>
  <c r="AC216" i="29"/>
  <c r="Q216" i="29"/>
  <c r="P216" i="29"/>
  <c r="H216" i="29"/>
  <c r="AO215" i="29"/>
  <c r="I215" i="29" s="1"/>
  <c r="AG215" i="29"/>
  <c r="AF215" i="29"/>
  <c r="AE215" i="29"/>
  <c r="AD215" i="29"/>
  <c r="AC215" i="29"/>
  <c r="Q215" i="29"/>
  <c r="P215" i="29"/>
  <c r="H215" i="29"/>
  <c r="AO214" i="29"/>
  <c r="I214" i="29" s="1"/>
  <c r="AG214" i="29"/>
  <c r="AF214" i="29"/>
  <c r="AE214" i="29"/>
  <c r="AD214" i="29"/>
  <c r="AC214" i="29"/>
  <c r="Q214" i="29"/>
  <c r="P214" i="29"/>
  <c r="H214" i="29"/>
  <c r="AO213" i="29"/>
  <c r="I213" i="29" s="1"/>
  <c r="AG213" i="29"/>
  <c r="AF213" i="29"/>
  <c r="AE213" i="29"/>
  <c r="AD213" i="29"/>
  <c r="AC213" i="29"/>
  <c r="Q213" i="29"/>
  <c r="P213" i="29"/>
  <c r="H213" i="29"/>
  <c r="AO212" i="29"/>
  <c r="I212" i="29" s="1"/>
  <c r="AG212" i="29"/>
  <c r="AF212" i="29"/>
  <c r="AE212" i="29"/>
  <c r="AD212" i="29"/>
  <c r="AC212" i="29"/>
  <c r="Q212" i="29"/>
  <c r="P212" i="29"/>
  <c r="H212" i="29"/>
  <c r="AO211" i="29"/>
  <c r="I211" i="29" s="1"/>
  <c r="AG211" i="29"/>
  <c r="AF211" i="29"/>
  <c r="AE211" i="29"/>
  <c r="AD211" i="29"/>
  <c r="AC211" i="29"/>
  <c r="H211" i="29"/>
  <c r="AO210" i="29"/>
  <c r="I210" i="29" s="1"/>
  <c r="AG210" i="29"/>
  <c r="AF210" i="29"/>
  <c r="AE210" i="29"/>
  <c r="AD210" i="29"/>
  <c r="AC210" i="29"/>
  <c r="H210" i="29"/>
  <c r="AO209" i="29"/>
  <c r="I209" i="29" s="1"/>
  <c r="AG209" i="29"/>
  <c r="AF209" i="29"/>
  <c r="AE209" i="29"/>
  <c r="AD209" i="29"/>
  <c r="AC209" i="29"/>
  <c r="Q209" i="29"/>
  <c r="P209" i="29"/>
  <c r="H209" i="29"/>
  <c r="AO208" i="29"/>
  <c r="I208" i="29" s="1"/>
  <c r="AG208" i="29"/>
  <c r="AF208" i="29"/>
  <c r="AE208" i="29"/>
  <c r="AD208" i="29"/>
  <c r="AC208" i="29"/>
  <c r="Q208" i="29"/>
  <c r="P208" i="29"/>
  <c r="H208" i="29"/>
  <c r="AO207" i="29"/>
  <c r="I207" i="29" s="1"/>
  <c r="AG207" i="29"/>
  <c r="AF207" i="29"/>
  <c r="AE207" i="29"/>
  <c r="AD207" i="29"/>
  <c r="AC207" i="29"/>
  <c r="H207" i="29"/>
  <c r="AO206" i="29"/>
  <c r="I206" i="29" s="1"/>
  <c r="AG206" i="29"/>
  <c r="AF206" i="29"/>
  <c r="AE206" i="29"/>
  <c r="AD206" i="29"/>
  <c r="AC206" i="29"/>
  <c r="Q206" i="29"/>
  <c r="P206" i="29"/>
  <c r="H206" i="29"/>
  <c r="AO205" i="29"/>
  <c r="I205" i="29" s="1"/>
  <c r="AG205" i="29"/>
  <c r="AF205" i="29"/>
  <c r="AE205" i="29"/>
  <c r="AD205" i="29"/>
  <c r="AC205" i="29"/>
  <c r="Q205" i="29"/>
  <c r="P205" i="29"/>
  <c r="H205" i="29"/>
  <c r="AO204" i="29"/>
  <c r="I204" i="29" s="1"/>
  <c r="AG204" i="29"/>
  <c r="AF204" i="29"/>
  <c r="AE204" i="29"/>
  <c r="AD204" i="29"/>
  <c r="AC204" i="29"/>
  <c r="H204" i="29"/>
  <c r="AO203" i="29"/>
  <c r="I203" i="29" s="1"/>
  <c r="AG203" i="29"/>
  <c r="AF203" i="29"/>
  <c r="AE203" i="29"/>
  <c r="AD203" i="29"/>
  <c r="AC203" i="29"/>
  <c r="P203" i="29"/>
  <c r="H203" i="29"/>
  <c r="AO202" i="29"/>
  <c r="I202" i="29" s="1"/>
  <c r="AG202" i="29"/>
  <c r="AF202" i="29"/>
  <c r="AE202" i="29"/>
  <c r="AD202" i="29"/>
  <c r="AC202" i="29"/>
  <c r="H202" i="29"/>
  <c r="AO201" i="29"/>
  <c r="I201" i="29" s="1"/>
  <c r="AG201" i="29"/>
  <c r="AF201" i="29"/>
  <c r="AE201" i="29"/>
  <c r="AD201" i="29"/>
  <c r="AC201" i="29"/>
  <c r="H201" i="29"/>
  <c r="AO200" i="29"/>
  <c r="I200" i="29" s="1"/>
  <c r="AG200" i="29"/>
  <c r="AF200" i="29"/>
  <c r="AE200" i="29"/>
  <c r="AD200" i="29"/>
  <c r="AC200" i="29"/>
  <c r="Q200" i="29"/>
  <c r="P200" i="29"/>
  <c r="H200" i="29"/>
  <c r="AO199" i="29"/>
  <c r="I199" i="29" s="1"/>
  <c r="AG199" i="29"/>
  <c r="AF199" i="29"/>
  <c r="AE199" i="29"/>
  <c r="AD199" i="29"/>
  <c r="AC199" i="29"/>
  <c r="H199" i="29"/>
  <c r="AO198" i="29"/>
  <c r="I198" i="29" s="1"/>
  <c r="AG198" i="29"/>
  <c r="AF198" i="29"/>
  <c r="AE198" i="29"/>
  <c r="AD198" i="29"/>
  <c r="AC198" i="29"/>
  <c r="Q198" i="29"/>
  <c r="P198" i="29"/>
  <c r="H198" i="29"/>
  <c r="AO197" i="29"/>
  <c r="I197" i="29" s="1"/>
  <c r="AG197" i="29"/>
  <c r="AF197" i="29"/>
  <c r="AE197" i="29"/>
  <c r="AD197" i="29"/>
  <c r="AC197" i="29"/>
  <c r="H197" i="29"/>
  <c r="AO196" i="29"/>
  <c r="I196" i="29" s="1"/>
  <c r="AG196" i="29"/>
  <c r="AF196" i="29"/>
  <c r="AE196" i="29"/>
  <c r="AD196" i="29"/>
  <c r="AC196" i="29"/>
  <c r="Q196" i="29"/>
  <c r="P196" i="29"/>
  <c r="H196" i="29"/>
  <c r="AO195" i="29"/>
  <c r="I195" i="29" s="1"/>
  <c r="AG195" i="29"/>
  <c r="AF195" i="29"/>
  <c r="AE195" i="29"/>
  <c r="AD195" i="29"/>
  <c r="AC195" i="29"/>
  <c r="Q195" i="29"/>
  <c r="P195" i="29"/>
  <c r="H195" i="29"/>
  <c r="AO194" i="29"/>
  <c r="I194" i="29" s="1"/>
  <c r="AG194" i="29"/>
  <c r="AF194" i="29"/>
  <c r="AE194" i="29"/>
  <c r="AD194" i="29"/>
  <c r="AC194" i="29"/>
  <c r="Q194" i="29"/>
  <c r="P194" i="29"/>
  <c r="H194" i="29"/>
  <c r="AO193" i="29"/>
  <c r="I193" i="29" s="1"/>
  <c r="AG193" i="29"/>
  <c r="AF193" i="29"/>
  <c r="AE193" i="29"/>
  <c r="AD193" i="29"/>
  <c r="AC193" i="29"/>
  <c r="Q193" i="29"/>
  <c r="P193" i="29"/>
  <c r="H193" i="29"/>
  <c r="AO192" i="29"/>
  <c r="I192" i="29" s="1"/>
  <c r="AG192" i="29"/>
  <c r="AF192" i="29"/>
  <c r="AE192" i="29"/>
  <c r="AD192" i="29"/>
  <c r="AC192" i="29"/>
  <c r="Q192" i="29"/>
  <c r="P192" i="29"/>
  <c r="H192" i="29"/>
  <c r="AO191" i="29"/>
  <c r="I191" i="29" s="1"/>
  <c r="AG191" i="29"/>
  <c r="AF191" i="29"/>
  <c r="AE191" i="29"/>
  <c r="AD191" i="29"/>
  <c r="AC191" i="29"/>
  <c r="Q191" i="29"/>
  <c r="P191" i="29"/>
  <c r="H191" i="29"/>
  <c r="AO190" i="29"/>
  <c r="I190" i="29" s="1"/>
  <c r="AG190" i="29"/>
  <c r="AF190" i="29"/>
  <c r="AE190" i="29"/>
  <c r="AD190" i="29"/>
  <c r="AC190" i="29"/>
  <c r="H190" i="29"/>
  <c r="AO189" i="29"/>
  <c r="I189" i="29" s="1"/>
  <c r="AG189" i="29"/>
  <c r="AF189" i="29"/>
  <c r="AE189" i="29"/>
  <c r="AD189" i="29"/>
  <c r="AC189" i="29"/>
  <c r="H189" i="29"/>
  <c r="AO188" i="29"/>
  <c r="I188" i="29" s="1"/>
  <c r="AG188" i="29"/>
  <c r="AF188" i="29"/>
  <c r="AE188" i="29"/>
  <c r="AD188" i="29"/>
  <c r="AC188" i="29"/>
  <c r="Q188" i="29"/>
  <c r="P188" i="29"/>
  <c r="H188" i="29"/>
  <c r="AO187" i="29"/>
  <c r="I187" i="29" s="1"/>
  <c r="AG187" i="29"/>
  <c r="AF187" i="29"/>
  <c r="AE187" i="29"/>
  <c r="AD187" i="29"/>
  <c r="AC187" i="29"/>
  <c r="Q187" i="29"/>
  <c r="P187" i="29"/>
  <c r="H187" i="29"/>
  <c r="AO186" i="29"/>
  <c r="I186" i="29" s="1"/>
  <c r="AG186" i="29"/>
  <c r="AF186" i="29"/>
  <c r="AE186" i="29"/>
  <c r="AD186" i="29"/>
  <c r="AC186" i="29"/>
  <c r="Q186" i="29"/>
  <c r="P186" i="29"/>
  <c r="H186" i="29"/>
  <c r="AO185" i="29"/>
  <c r="I185" i="29" s="1"/>
  <c r="AG185" i="29"/>
  <c r="AF185" i="29"/>
  <c r="AE185" i="29"/>
  <c r="AD185" i="29"/>
  <c r="AC185" i="29"/>
  <c r="Q185" i="29"/>
  <c r="P185" i="29"/>
  <c r="H185" i="29"/>
  <c r="AO184" i="29"/>
  <c r="I184" i="29" s="1"/>
  <c r="AG184" i="29"/>
  <c r="AF184" i="29"/>
  <c r="AE184" i="29"/>
  <c r="AD184" i="29"/>
  <c r="AC184" i="29"/>
  <c r="P184" i="29"/>
  <c r="H184" i="29"/>
  <c r="AO183" i="29"/>
  <c r="I183" i="29" s="1"/>
  <c r="AG183" i="29"/>
  <c r="AF183" i="29"/>
  <c r="AE183" i="29"/>
  <c r="AD183" i="29"/>
  <c r="AC183" i="29"/>
  <c r="P183" i="29"/>
  <c r="H183" i="29"/>
  <c r="AO182" i="29"/>
  <c r="I182" i="29" s="1"/>
  <c r="AG182" i="29"/>
  <c r="AF182" i="29"/>
  <c r="AE182" i="29"/>
  <c r="AD182" i="29"/>
  <c r="AC182" i="29"/>
  <c r="Q182" i="29"/>
  <c r="P182" i="29"/>
  <c r="H182" i="29"/>
  <c r="AO181" i="29"/>
  <c r="I181" i="29" s="1"/>
  <c r="AG181" i="29"/>
  <c r="AF181" i="29"/>
  <c r="AE181" i="29"/>
  <c r="AD181" i="29"/>
  <c r="AC181" i="29"/>
  <c r="H181" i="29"/>
  <c r="AO180" i="29"/>
  <c r="I180" i="29" s="1"/>
  <c r="AG180" i="29"/>
  <c r="AF180" i="29"/>
  <c r="AE180" i="29"/>
  <c r="AD180" i="29"/>
  <c r="AC180" i="29"/>
  <c r="Q180" i="29"/>
  <c r="P180" i="29"/>
  <c r="H180" i="29"/>
  <c r="AO179" i="29"/>
  <c r="I179" i="29" s="1"/>
  <c r="AG179" i="29"/>
  <c r="AF179" i="29"/>
  <c r="AE179" i="29"/>
  <c r="AD179" i="29"/>
  <c r="AC179" i="29"/>
  <c r="H179" i="29"/>
  <c r="AO178" i="29"/>
  <c r="I178" i="29" s="1"/>
  <c r="AG178" i="29"/>
  <c r="AF178" i="29"/>
  <c r="AE178" i="29"/>
  <c r="AD178" i="29"/>
  <c r="AC178" i="29"/>
  <c r="Q178" i="29"/>
  <c r="P178" i="29"/>
  <c r="H178" i="29"/>
  <c r="AO177" i="29"/>
  <c r="I177" i="29" s="1"/>
  <c r="AG177" i="29"/>
  <c r="AF177" i="29"/>
  <c r="AE177" i="29"/>
  <c r="AD177" i="29"/>
  <c r="AC177" i="29"/>
  <c r="H177" i="29"/>
  <c r="AO176" i="29"/>
  <c r="I176" i="29" s="1"/>
  <c r="AG176" i="29"/>
  <c r="AF176" i="29"/>
  <c r="AE176" i="29"/>
  <c r="AD176" i="29"/>
  <c r="AC176" i="29"/>
  <c r="H176" i="29"/>
  <c r="AO175" i="29"/>
  <c r="I175" i="29" s="1"/>
  <c r="AG175" i="29"/>
  <c r="AF175" i="29"/>
  <c r="AE175" i="29"/>
  <c r="AD175" i="29"/>
  <c r="AC175" i="29"/>
  <c r="H175" i="29"/>
  <c r="AO174" i="29"/>
  <c r="I174" i="29" s="1"/>
  <c r="AG174" i="29"/>
  <c r="AF174" i="29"/>
  <c r="AE174" i="29"/>
  <c r="AD174" i="29"/>
  <c r="AC174" i="29"/>
  <c r="H174" i="29"/>
  <c r="AO173" i="29"/>
  <c r="I173" i="29" s="1"/>
  <c r="AG173" i="29"/>
  <c r="AF173" i="29"/>
  <c r="AE173" i="29"/>
  <c r="AD173" i="29"/>
  <c r="AC173" i="29"/>
  <c r="H173" i="29"/>
  <c r="AO172" i="29"/>
  <c r="I172" i="29" s="1"/>
  <c r="AG172" i="29"/>
  <c r="AF172" i="29"/>
  <c r="AE172" i="29"/>
  <c r="AD172" i="29"/>
  <c r="AC172" i="29"/>
  <c r="P172" i="29"/>
  <c r="H172" i="29"/>
  <c r="AO171" i="29"/>
  <c r="I171" i="29" s="1"/>
  <c r="AG171" i="29"/>
  <c r="AF171" i="29"/>
  <c r="AE171" i="29"/>
  <c r="AD171" i="29"/>
  <c r="AC171" i="29"/>
  <c r="Q171" i="29"/>
  <c r="P171" i="29"/>
  <c r="H171" i="29"/>
  <c r="AO170" i="29"/>
  <c r="I170" i="29" s="1"/>
  <c r="AG170" i="29"/>
  <c r="AF170" i="29"/>
  <c r="AE170" i="29"/>
  <c r="AD170" i="29"/>
  <c r="AC170" i="29"/>
  <c r="Q170" i="29"/>
  <c r="P170" i="29"/>
  <c r="H170" i="29"/>
  <c r="AO169" i="29"/>
  <c r="I169" i="29" s="1"/>
  <c r="AG169" i="29"/>
  <c r="AF169" i="29"/>
  <c r="AE169" i="29"/>
  <c r="AD169" i="29"/>
  <c r="AC169" i="29"/>
  <c r="Q169" i="29"/>
  <c r="P169" i="29"/>
  <c r="H169" i="29"/>
  <c r="AO168" i="29"/>
  <c r="I168" i="29" s="1"/>
  <c r="AG168" i="29"/>
  <c r="AF168" i="29"/>
  <c r="AE168" i="29"/>
  <c r="AD168" i="29"/>
  <c r="AC168" i="29"/>
  <c r="Q168" i="29"/>
  <c r="P168" i="29"/>
  <c r="H168" i="29"/>
  <c r="AO167" i="29"/>
  <c r="I167" i="29" s="1"/>
  <c r="AG167" i="29"/>
  <c r="AF167" i="29"/>
  <c r="AE167" i="29"/>
  <c r="AD167" i="29"/>
  <c r="AC167" i="29"/>
  <c r="Q167" i="29"/>
  <c r="P167" i="29"/>
  <c r="H167" i="29"/>
  <c r="AO166" i="29"/>
  <c r="I166" i="29" s="1"/>
  <c r="AG166" i="29"/>
  <c r="AF166" i="29"/>
  <c r="AE166" i="29"/>
  <c r="AD166" i="29"/>
  <c r="AC166" i="29"/>
  <c r="Q166" i="29"/>
  <c r="P166" i="29"/>
  <c r="H166" i="29"/>
  <c r="AO165" i="29"/>
  <c r="I165" i="29" s="1"/>
  <c r="AG165" i="29"/>
  <c r="AF165" i="29"/>
  <c r="AE165" i="29"/>
  <c r="AD165" i="29"/>
  <c r="AC165" i="29"/>
  <c r="Q165" i="29"/>
  <c r="P165" i="29"/>
  <c r="H165" i="29"/>
  <c r="AO164" i="29"/>
  <c r="I164" i="29" s="1"/>
  <c r="AG164" i="29"/>
  <c r="AF164" i="29"/>
  <c r="AE164" i="29"/>
  <c r="AD164" i="29"/>
  <c r="AC164" i="29"/>
  <c r="Q164" i="29"/>
  <c r="P164" i="29"/>
  <c r="H164" i="29"/>
  <c r="AO163" i="29"/>
  <c r="I163" i="29" s="1"/>
  <c r="AG163" i="29"/>
  <c r="AF163" i="29"/>
  <c r="AE163" i="29"/>
  <c r="AD163" i="29"/>
  <c r="AC163" i="29"/>
  <c r="H163" i="29"/>
  <c r="AO162" i="29"/>
  <c r="I162" i="29" s="1"/>
  <c r="AG162" i="29"/>
  <c r="AF162" i="29"/>
  <c r="AE162" i="29"/>
  <c r="AD162" i="29"/>
  <c r="AC162" i="29"/>
  <c r="Q162" i="29"/>
  <c r="P162" i="29"/>
  <c r="H162" i="29"/>
  <c r="AO161" i="29"/>
  <c r="I161" i="29" s="1"/>
  <c r="AG161" i="29"/>
  <c r="AF161" i="29"/>
  <c r="AE161" i="29"/>
  <c r="AD161" i="29"/>
  <c r="AC161" i="29"/>
  <c r="Q161" i="29"/>
  <c r="P161" i="29"/>
  <c r="H161" i="29"/>
  <c r="AO160" i="29"/>
  <c r="I160" i="29" s="1"/>
  <c r="AG160" i="29"/>
  <c r="AF160" i="29"/>
  <c r="AE160" i="29"/>
  <c r="AD160" i="29"/>
  <c r="AC160" i="29"/>
  <c r="Q160" i="29"/>
  <c r="P160" i="29"/>
  <c r="H160" i="29"/>
  <c r="AO159" i="29"/>
  <c r="I159" i="29" s="1"/>
  <c r="AG159" i="29"/>
  <c r="AF159" i="29"/>
  <c r="AE159" i="29"/>
  <c r="AD159" i="29"/>
  <c r="AC159" i="29"/>
  <c r="Q159" i="29"/>
  <c r="P159" i="29"/>
  <c r="H159" i="29"/>
  <c r="AO158" i="29"/>
  <c r="I158" i="29" s="1"/>
  <c r="AG158" i="29"/>
  <c r="AF158" i="29"/>
  <c r="AE158" i="29"/>
  <c r="AD158" i="29"/>
  <c r="AC158" i="29"/>
  <c r="P158" i="29"/>
  <c r="H158" i="29"/>
  <c r="AO157" i="29"/>
  <c r="I157" i="29" s="1"/>
  <c r="AG157" i="29"/>
  <c r="AF157" i="29"/>
  <c r="AE157" i="29"/>
  <c r="AD157" i="29"/>
  <c r="AC157" i="29"/>
  <c r="H157" i="29"/>
  <c r="AO156" i="29"/>
  <c r="I156" i="29" s="1"/>
  <c r="AG156" i="29"/>
  <c r="AF156" i="29"/>
  <c r="AE156" i="29"/>
  <c r="AD156" i="29"/>
  <c r="AC156" i="29"/>
  <c r="Q156" i="29"/>
  <c r="P156" i="29"/>
  <c r="H156" i="29"/>
  <c r="AO155" i="29"/>
  <c r="I155" i="29" s="1"/>
  <c r="AG155" i="29"/>
  <c r="AF155" i="29"/>
  <c r="AE155" i="29"/>
  <c r="AD155" i="29"/>
  <c r="AC155" i="29"/>
  <c r="H155" i="29"/>
  <c r="AO154" i="29"/>
  <c r="I154" i="29" s="1"/>
  <c r="AG154" i="29"/>
  <c r="AF154" i="29"/>
  <c r="AE154" i="29"/>
  <c r="AD154" i="29"/>
  <c r="AC154" i="29"/>
  <c r="H154" i="29"/>
  <c r="AO153" i="29"/>
  <c r="I153" i="29" s="1"/>
  <c r="AG153" i="29"/>
  <c r="AF153" i="29"/>
  <c r="AE153" i="29"/>
  <c r="AD153" i="29"/>
  <c r="AC153" i="29"/>
  <c r="H153" i="29"/>
  <c r="AO152" i="29"/>
  <c r="I152" i="29" s="1"/>
  <c r="AG152" i="29"/>
  <c r="AF152" i="29"/>
  <c r="AE152" i="29"/>
  <c r="AD152" i="29"/>
  <c r="AC152" i="29"/>
  <c r="H152" i="29"/>
  <c r="AO151" i="29"/>
  <c r="I151" i="29" s="1"/>
  <c r="AG151" i="29"/>
  <c r="AF151" i="29"/>
  <c r="AE151" i="29"/>
  <c r="AD151" i="29"/>
  <c r="AC151" i="29"/>
  <c r="Q151" i="29"/>
  <c r="P151" i="29"/>
  <c r="H151" i="29"/>
  <c r="AO150" i="29"/>
  <c r="I150" i="29" s="1"/>
  <c r="AG150" i="29"/>
  <c r="AF150" i="29"/>
  <c r="AE150" i="29"/>
  <c r="AD150" i="29"/>
  <c r="AC150" i="29"/>
  <c r="H150" i="29"/>
  <c r="AO149" i="29"/>
  <c r="I149" i="29" s="1"/>
  <c r="AG149" i="29"/>
  <c r="AF149" i="29"/>
  <c r="AE149" i="29"/>
  <c r="AD149" i="29"/>
  <c r="AC149" i="29"/>
  <c r="Q149" i="29"/>
  <c r="P149" i="29"/>
  <c r="H149" i="29"/>
  <c r="AO148" i="29"/>
  <c r="I148" i="29" s="1"/>
  <c r="AG148" i="29"/>
  <c r="AF148" i="29"/>
  <c r="AE148" i="29"/>
  <c r="AD148" i="29"/>
  <c r="AC148" i="29"/>
  <c r="Q148" i="29"/>
  <c r="P148" i="29"/>
  <c r="H148" i="29"/>
  <c r="AO147" i="29"/>
  <c r="I147" i="29" s="1"/>
  <c r="AG147" i="29"/>
  <c r="AF147" i="29"/>
  <c r="AE147" i="29"/>
  <c r="AD147" i="29"/>
  <c r="AC147" i="29"/>
  <c r="Q147" i="29"/>
  <c r="P147" i="29"/>
  <c r="H147" i="29"/>
  <c r="AO146" i="29"/>
  <c r="I146" i="29" s="1"/>
  <c r="AG146" i="29"/>
  <c r="AF146" i="29"/>
  <c r="AE146" i="29"/>
  <c r="AD146" i="29"/>
  <c r="AC146" i="29"/>
  <c r="H146" i="29"/>
  <c r="AO145" i="29"/>
  <c r="I145" i="29" s="1"/>
  <c r="AG145" i="29"/>
  <c r="AD145" i="29"/>
  <c r="AC145" i="29"/>
  <c r="Q145" i="29"/>
  <c r="P145" i="29"/>
  <c r="H145" i="29"/>
  <c r="AO144" i="29"/>
  <c r="I144" i="29" s="1"/>
  <c r="AG144" i="29"/>
  <c r="AF144" i="29"/>
  <c r="AE144" i="29"/>
  <c r="AD144" i="29"/>
  <c r="AC144" i="29"/>
  <c r="Q144" i="29"/>
  <c r="P144" i="29"/>
  <c r="H144" i="29"/>
  <c r="AO143" i="29"/>
  <c r="I143" i="29" s="1"/>
  <c r="AG143" i="29"/>
  <c r="AF143" i="29"/>
  <c r="AE143" i="29"/>
  <c r="AD143" i="29"/>
  <c r="AC143" i="29"/>
  <c r="H143" i="29"/>
  <c r="AO142" i="29"/>
  <c r="I142" i="29" s="1"/>
  <c r="AG142" i="29"/>
  <c r="AF142" i="29"/>
  <c r="AE142" i="29"/>
  <c r="AD142" i="29"/>
  <c r="AC142" i="29"/>
  <c r="Q142" i="29"/>
  <c r="P142" i="29"/>
  <c r="H142" i="29"/>
  <c r="AO141" i="29"/>
  <c r="I141" i="29" s="1"/>
  <c r="AG141" i="29"/>
  <c r="AF141" i="29"/>
  <c r="AE141" i="29"/>
  <c r="AD141" i="29"/>
  <c r="AC141" i="29"/>
  <c r="H141" i="29"/>
  <c r="AO140" i="29"/>
  <c r="I140" i="29" s="1"/>
  <c r="AG140" i="29"/>
  <c r="AF140" i="29"/>
  <c r="AE140" i="29"/>
  <c r="AD140" i="29"/>
  <c r="AC140" i="29"/>
  <c r="H140" i="29"/>
  <c r="AO139" i="29"/>
  <c r="I139" i="29" s="1"/>
  <c r="AG139" i="29"/>
  <c r="AF139" i="29"/>
  <c r="AE139" i="29"/>
  <c r="AD139" i="29"/>
  <c r="AC139" i="29"/>
  <c r="Q139" i="29"/>
  <c r="P139" i="29"/>
  <c r="H139" i="29"/>
  <c r="AO138" i="29"/>
  <c r="I138" i="29" s="1"/>
  <c r="AG138" i="29"/>
  <c r="AF138" i="29"/>
  <c r="AE138" i="29"/>
  <c r="AD138" i="29"/>
  <c r="AC138" i="29"/>
  <c r="Q138" i="29"/>
  <c r="P138" i="29"/>
  <c r="H138" i="29"/>
  <c r="AO137" i="29"/>
  <c r="I137" i="29" s="1"/>
  <c r="AG137" i="29"/>
  <c r="AF137" i="29"/>
  <c r="AE137" i="29"/>
  <c r="AD137" i="29"/>
  <c r="AC137" i="29"/>
  <c r="Q137" i="29"/>
  <c r="P137" i="29"/>
  <c r="H137" i="29"/>
  <c r="AO136" i="29"/>
  <c r="I136" i="29" s="1"/>
  <c r="AG136" i="29"/>
  <c r="AF136" i="29"/>
  <c r="AE136" i="29"/>
  <c r="AD136" i="29"/>
  <c r="AC136" i="29"/>
  <c r="H136" i="29"/>
  <c r="AO135" i="29"/>
  <c r="I135" i="29" s="1"/>
  <c r="AG135" i="29"/>
  <c r="AF135" i="29"/>
  <c r="AE135" i="29"/>
  <c r="AD135" i="29"/>
  <c r="AC135" i="29"/>
  <c r="Q135" i="29"/>
  <c r="P135" i="29"/>
  <c r="H135" i="29"/>
  <c r="AO134" i="29"/>
  <c r="I134" i="29" s="1"/>
  <c r="AG134" i="29"/>
  <c r="AF134" i="29"/>
  <c r="AE134" i="29"/>
  <c r="AD134" i="29"/>
  <c r="AC134" i="29"/>
  <c r="Q134" i="29"/>
  <c r="P134" i="29"/>
  <c r="H134" i="29"/>
  <c r="AO133" i="29"/>
  <c r="I133" i="29" s="1"/>
  <c r="AG133" i="29"/>
  <c r="AF133" i="29"/>
  <c r="AE133" i="29"/>
  <c r="AD133" i="29"/>
  <c r="AC133" i="29"/>
  <c r="Q133" i="29"/>
  <c r="P133" i="29"/>
  <c r="H133" i="29"/>
  <c r="AO132" i="29"/>
  <c r="I132" i="29" s="1"/>
  <c r="AG132" i="29"/>
  <c r="AF132" i="29"/>
  <c r="AE132" i="29"/>
  <c r="AD132" i="29"/>
  <c r="AC132" i="29"/>
  <c r="Q132" i="29"/>
  <c r="P132" i="29"/>
  <c r="H132" i="29"/>
  <c r="AO131" i="29"/>
  <c r="I131" i="29" s="1"/>
  <c r="AG131" i="29"/>
  <c r="AF131" i="29"/>
  <c r="AE131" i="29"/>
  <c r="AD131" i="29"/>
  <c r="AC131" i="29"/>
  <c r="H131" i="29"/>
  <c r="AO130" i="29"/>
  <c r="I130" i="29" s="1"/>
  <c r="AG130" i="29"/>
  <c r="AF130" i="29"/>
  <c r="AE130" i="29"/>
  <c r="AD130" i="29"/>
  <c r="AC130" i="29"/>
  <c r="Q130" i="29"/>
  <c r="P130" i="29"/>
  <c r="H130" i="29"/>
  <c r="AO129" i="29"/>
  <c r="I129" i="29" s="1"/>
  <c r="AG129" i="29"/>
  <c r="AF129" i="29"/>
  <c r="AE129" i="29"/>
  <c r="AD129" i="29"/>
  <c r="AC129" i="29"/>
  <c r="Q129" i="29"/>
  <c r="P129" i="29"/>
  <c r="H129" i="29"/>
  <c r="AO128" i="29"/>
  <c r="I128" i="29" s="1"/>
  <c r="AG128" i="29"/>
  <c r="AF128" i="29"/>
  <c r="AE128" i="29"/>
  <c r="AD128" i="29"/>
  <c r="AC128" i="29"/>
  <c r="Q128" i="29"/>
  <c r="P128" i="29"/>
  <c r="H128" i="29"/>
  <c r="AO127" i="29"/>
  <c r="I127" i="29" s="1"/>
  <c r="AG127" i="29"/>
  <c r="AF127" i="29"/>
  <c r="AE127" i="29"/>
  <c r="AD127" i="29"/>
  <c r="AC127" i="29"/>
  <c r="Q127" i="29"/>
  <c r="P127" i="29"/>
  <c r="H127" i="29"/>
  <c r="AO126" i="29"/>
  <c r="I126" i="29" s="1"/>
  <c r="AG126" i="29"/>
  <c r="AF126" i="29"/>
  <c r="AE126" i="29"/>
  <c r="AD126" i="29"/>
  <c r="AC126" i="29"/>
  <c r="P126" i="29"/>
  <c r="H126" i="29"/>
  <c r="AO125" i="29"/>
  <c r="I125" i="29" s="1"/>
  <c r="AG125" i="29"/>
  <c r="AF125" i="29"/>
  <c r="AE125" i="29"/>
  <c r="AD125" i="29"/>
  <c r="AC125" i="29"/>
  <c r="P125" i="29"/>
  <c r="H125" i="29"/>
  <c r="AO124" i="29"/>
  <c r="I124" i="29" s="1"/>
  <c r="AG124" i="29"/>
  <c r="AF124" i="29"/>
  <c r="AE124" i="29"/>
  <c r="AD124" i="29"/>
  <c r="AC124" i="29"/>
  <c r="Q124" i="29"/>
  <c r="P124" i="29"/>
  <c r="H124" i="29"/>
  <c r="AO123" i="29"/>
  <c r="I123" i="29" s="1"/>
  <c r="AG123" i="29"/>
  <c r="AF123" i="29"/>
  <c r="AE123" i="29"/>
  <c r="AD123" i="29"/>
  <c r="AC123" i="29"/>
  <c r="H123" i="29"/>
  <c r="AO122" i="29"/>
  <c r="I122" i="29" s="1"/>
  <c r="AG122" i="29"/>
  <c r="AF122" i="29"/>
  <c r="AE122" i="29"/>
  <c r="AD122" i="29"/>
  <c r="AC122" i="29"/>
  <c r="Q122" i="29"/>
  <c r="P122" i="29"/>
  <c r="H122" i="29"/>
  <c r="AO121" i="29"/>
  <c r="I121" i="29" s="1"/>
  <c r="AG121" i="29"/>
  <c r="AF121" i="29"/>
  <c r="AE121" i="29"/>
  <c r="AD121" i="29"/>
  <c r="AC121" i="29"/>
  <c r="Q121" i="29"/>
  <c r="P121" i="29"/>
  <c r="H121" i="29"/>
  <c r="AO120" i="29"/>
  <c r="I120" i="29" s="1"/>
  <c r="AG120" i="29"/>
  <c r="AF120" i="29"/>
  <c r="AE120" i="29"/>
  <c r="AD120" i="29"/>
  <c r="AC120" i="29"/>
  <c r="Q120" i="29"/>
  <c r="P120" i="29"/>
  <c r="H120" i="29"/>
  <c r="AO119" i="29"/>
  <c r="I119" i="29" s="1"/>
  <c r="AG119" i="29"/>
  <c r="AF119" i="29"/>
  <c r="AE119" i="29"/>
  <c r="AD119" i="29"/>
  <c r="AC119" i="29"/>
  <c r="Q119" i="29"/>
  <c r="P119" i="29"/>
  <c r="H119" i="29"/>
  <c r="AO118" i="29"/>
  <c r="I118" i="29" s="1"/>
  <c r="AG118" i="29"/>
  <c r="AF118" i="29"/>
  <c r="AE118" i="29"/>
  <c r="AD118" i="29"/>
  <c r="AC118" i="29"/>
  <c r="H118" i="29"/>
  <c r="AO117" i="29"/>
  <c r="I117" i="29" s="1"/>
  <c r="AG117" i="29"/>
  <c r="AF117" i="29"/>
  <c r="AE117" i="29"/>
  <c r="AD117" i="29"/>
  <c r="AC117" i="29"/>
  <c r="H117" i="29"/>
  <c r="AO116" i="29"/>
  <c r="I116" i="29" s="1"/>
  <c r="AG116" i="29"/>
  <c r="AF116" i="29"/>
  <c r="AE116" i="29"/>
  <c r="AD116" i="29"/>
  <c r="AC116" i="29"/>
  <c r="H116" i="29"/>
  <c r="AO115" i="29"/>
  <c r="I115" i="29" s="1"/>
  <c r="AG115" i="29"/>
  <c r="AF115" i="29"/>
  <c r="AE115" i="29"/>
  <c r="AD115" i="29"/>
  <c r="AC115" i="29"/>
  <c r="Q115" i="29"/>
  <c r="P115" i="29"/>
  <c r="H115" i="29"/>
  <c r="AO114" i="29"/>
  <c r="I114" i="29" s="1"/>
  <c r="AG114" i="29"/>
  <c r="AF114" i="29"/>
  <c r="AE114" i="29"/>
  <c r="AD114" i="29"/>
  <c r="AC114" i="29"/>
  <c r="Q114" i="29"/>
  <c r="P114" i="29"/>
  <c r="H114" i="29"/>
  <c r="AO113" i="29"/>
  <c r="I113" i="29" s="1"/>
  <c r="AG113" i="29"/>
  <c r="AF113" i="29"/>
  <c r="AE113" i="29"/>
  <c r="AD113" i="29"/>
  <c r="AC113" i="29"/>
  <c r="Q113" i="29"/>
  <c r="P113" i="29"/>
  <c r="H113" i="29"/>
  <c r="AO112" i="29"/>
  <c r="I112" i="29" s="1"/>
  <c r="AG112" i="29"/>
  <c r="AF112" i="29"/>
  <c r="AE112" i="29"/>
  <c r="AD112" i="29"/>
  <c r="AC112" i="29"/>
  <c r="Q112" i="29"/>
  <c r="P112" i="29"/>
  <c r="H112" i="29"/>
  <c r="AO111" i="29"/>
  <c r="I111" i="29" s="1"/>
  <c r="AG111" i="29"/>
  <c r="AF111" i="29"/>
  <c r="AE111" i="29"/>
  <c r="AD111" i="29"/>
  <c r="AC111" i="29"/>
  <c r="Q111" i="29"/>
  <c r="P111" i="29"/>
  <c r="H111" i="29"/>
  <c r="AO110" i="29"/>
  <c r="I110" i="29" s="1"/>
  <c r="AG110" i="29"/>
  <c r="AF110" i="29"/>
  <c r="AE110" i="29"/>
  <c r="AD110" i="29"/>
  <c r="AC110" i="29"/>
  <c r="Q110" i="29"/>
  <c r="P110" i="29"/>
  <c r="H110" i="29"/>
  <c r="AO109" i="29"/>
  <c r="I109" i="29" s="1"/>
  <c r="AG109" i="29"/>
  <c r="AF109" i="29"/>
  <c r="AE109" i="29"/>
  <c r="AD109" i="29"/>
  <c r="AC109" i="29"/>
  <c r="Q109" i="29"/>
  <c r="P109" i="29"/>
  <c r="H109" i="29"/>
  <c r="AO108" i="29"/>
  <c r="I108" i="29" s="1"/>
  <c r="AG108" i="29"/>
  <c r="AF108" i="29"/>
  <c r="AE108" i="29"/>
  <c r="AD108" i="29"/>
  <c r="AC108" i="29"/>
  <c r="Q108" i="29"/>
  <c r="P108" i="29"/>
  <c r="H108" i="29"/>
  <c r="AO107" i="29"/>
  <c r="I107" i="29" s="1"/>
  <c r="AG107" i="29"/>
  <c r="AF107" i="29"/>
  <c r="AE107" i="29"/>
  <c r="AD107" i="29"/>
  <c r="AC107" i="29"/>
  <c r="H107" i="29"/>
  <c r="AO106" i="29"/>
  <c r="I106" i="29" s="1"/>
  <c r="AG106" i="29"/>
  <c r="AF106" i="29"/>
  <c r="AE106" i="29"/>
  <c r="AD106" i="29"/>
  <c r="AC106" i="29"/>
  <c r="H106" i="29"/>
  <c r="AO105" i="29"/>
  <c r="I105" i="29" s="1"/>
  <c r="AG105" i="29"/>
  <c r="AF105" i="29"/>
  <c r="AE105" i="29"/>
  <c r="AD105" i="29"/>
  <c r="AC105" i="29"/>
  <c r="Q105" i="29"/>
  <c r="P105" i="29"/>
  <c r="H105" i="29"/>
  <c r="AO104" i="29"/>
  <c r="I104" i="29" s="1"/>
  <c r="AG104" i="29"/>
  <c r="AF104" i="29"/>
  <c r="AE104" i="29"/>
  <c r="AD104" i="29"/>
  <c r="AC104" i="29"/>
  <c r="Q104" i="29"/>
  <c r="P104" i="29"/>
  <c r="H104" i="29"/>
  <c r="AO103" i="29"/>
  <c r="I103" i="29" s="1"/>
  <c r="AG103" i="29"/>
  <c r="AF103" i="29"/>
  <c r="AE103" i="29"/>
  <c r="AD103" i="29"/>
  <c r="AC103" i="29"/>
  <c r="H103" i="29"/>
  <c r="AO102" i="29"/>
  <c r="I102" i="29" s="1"/>
  <c r="AG102" i="29"/>
  <c r="AF102" i="29"/>
  <c r="AE102" i="29"/>
  <c r="AD102" i="29"/>
  <c r="AC102" i="29"/>
  <c r="H102" i="29"/>
  <c r="AO101" i="29"/>
  <c r="I101" i="29" s="1"/>
  <c r="AG101" i="29"/>
  <c r="AF101" i="29"/>
  <c r="AE101" i="29"/>
  <c r="AD101" i="29"/>
  <c r="AC101" i="29"/>
  <c r="H101" i="29"/>
  <c r="AO100" i="29"/>
  <c r="I100" i="29" s="1"/>
  <c r="AG100" i="29"/>
  <c r="AF100" i="29"/>
  <c r="AE100" i="29"/>
  <c r="AD100" i="29"/>
  <c r="AC100" i="29"/>
  <c r="Q100" i="29"/>
  <c r="P100" i="29"/>
  <c r="H100" i="29"/>
  <c r="AO99" i="29"/>
  <c r="I99" i="29" s="1"/>
  <c r="AG99" i="29"/>
  <c r="AF99" i="29"/>
  <c r="AE99" i="29"/>
  <c r="AD99" i="29"/>
  <c r="AC99" i="29"/>
  <c r="H99" i="29"/>
  <c r="AO98" i="29"/>
  <c r="I98" i="29" s="1"/>
  <c r="AG98" i="29"/>
  <c r="AF98" i="29"/>
  <c r="AE98" i="29"/>
  <c r="AD98" i="29"/>
  <c r="AC98" i="29"/>
  <c r="Q98" i="29"/>
  <c r="P98" i="29"/>
  <c r="H98" i="29"/>
  <c r="AO97" i="29"/>
  <c r="I97" i="29" s="1"/>
  <c r="AG97" i="29"/>
  <c r="AF97" i="29"/>
  <c r="AE97" i="29"/>
  <c r="AD97" i="29"/>
  <c r="AC97" i="29"/>
  <c r="Q97" i="29"/>
  <c r="P97" i="29"/>
  <c r="H97" i="29"/>
  <c r="AO96" i="29"/>
  <c r="I96" i="29" s="1"/>
  <c r="AG96" i="29"/>
  <c r="AF96" i="29"/>
  <c r="AE96" i="29"/>
  <c r="AD96" i="29"/>
  <c r="AC96" i="29"/>
  <c r="Q96" i="29"/>
  <c r="P96" i="29"/>
  <c r="H96" i="29"/>
  <c r="AO95" i="29"/>
  <c r="I95" i="29" s="1"/>
  <c r="AG95" i="29"/>
  <c r="AF95" i="29"/>
  <c r="AE95" i="29"/>
  <c r="AD95" i="29"/>
  <c r="AC95" i="29"/>
  <c r="P95" i="29"/>
  <c r="H95" i="29"/>
  <c r="AO94" i="29"/>
  <c r="I94" i="29" s="1"/>
  <c r="AG94" i="29"/>
  <c r="AF94" i="29"/>
  <c r="AE94" i="29"/>
  <c r="AD94" i="29"/>
  <c r="AC94" i="29"/>
  <c r="H94" i="29"/>
  <c r="AO93" i="29"/>
  <c r="I93" i="29" s="1"/>
  <c r="AE93" i="29"/>
  <c r="AD93" i="29"/>
  <c r="Q93" i="29"/>
  <c r="P93" i="29"/>
  <c r="H93" i="29"/>
  <c r="AO92" i="29"/>
  <c r="I92" i="29" s="1"/>
  <c r="AG92" i="29"/>
  <c r="AF92" i="29"/>
  <c r="AE92" i="29"/>
  <c r="AD92" i="29"/>
  <c r="AC92" i="29"/>
  <c r="H92" i="29"/>
  <c r="AO91" i="29"/>
  <c r="I91" i="29" s="1"/>
  <c r="AG91" i="29"/>
  <c r="AE91" i="29"/>
  <c r="AD91" i="29"/>
  <c r="H91" i="29"/>
  <c r="AO90" i="29"/>
  <c r="I90" i="29" s="1"/>
  <c r="AG90" i="29"/>
  <c r="AE90" i="29"/>
  <c r="AD90" i="29"/>
  <c r="H90" i="29"/>
  <c r="AO89" i="29"/>
  <c r="I89" i="29" s="1"/>
  <c r="AF89" i="29"/>
  <c r="AE89" i="29"/>
  <c r="AD89" i="29"/>
  <c r="H89" i="29"/>
  <c r="AO88" i="29"/>
  <c r="I88" i="29" s="1"/>
  <c r="AF88" i="29"/>
  <c r="AE88" i="29"/>
  <c r="AD88" i="29"/>
  <c r="Q88" i="29"/>
  <c r="P88" i="29"/>
  <c r="H88" i="29"/>
  <c r="AO87" i="29"/>
  <c r="I87" i="29" s="1"/>
  <c r="AF87" i="29"/>
  <c r="AE87" i="29"/>
  <c r="AD87" i="29"/>
  <c r="Q87" i="29"/>
  <c r="P87" i="29"/>
  <c r="H87" i="29"/>
  <c r="AO86" i="29"/>
  <c r="I86" i="29" s="1"/>
  <c r="AG86" i="29"/>
  <c r="AE86" i="29"/>
  <c r="AD86" i="29"/>
  <c r="Q86" i="29"/>
  <c r="P86" i="29"/>
  <c r="H86" i="29"/>
  <c r="AO85" i="29"/>
  <c r="I85" i="29" s="1"/>
  <c r="AG85" i="29"/>
  <c r="AD85" i="29"/>
  <c r="AC85" i="29"/>
  <c r="H85" i="29"/>
  <c r="AO84" i="29"/>
  <c r="I84" i="29" s="1"/>
  <c r="AG84" i="29"/>
  <c r="AE84" i="29"/>
  <c r="AD84" i="29"/>
  <c r="H84" i="29"/>
  <c r="AO83" i="29"/>
  <c r="I83" i="29" s="1"/>
  <c r="AF83" i="29"/>
  <c r="AE83" i="29"/>
  <c r="AD83" i="29"/>
  <c r="H83" i="29"/>
  <c r="AO82" i="29"/>
  <c r="I82" i="29" s="1"/>
  <c r="AG82" i="29"/>
  <c r="AE82" i="29"/>
  <c r="AD82" i="29"/>
  <c r="H82" i="29"/>
  <c r="AO81" i="29"/>
  <c r="I81" i="29" s="1"/>
  <c r="AF81" i="29"/>
  <c r="AE81" i="29"/>
  <c r="AD81" i="29"/>
  <c r="H81" i="29"/>
  <c r="AO80" i="29"/>
  <c r="I80" i="29" s="1"/>
  <c r="AG80" i="29"/>
  <c r="AE80" i="29"/>
  <c r="AD80" i="29"/>
  <c r="Q80" i="29"/>
  <c r="P80" i="29"/>
  <c r="H80" i="29"/>
  <c r="AO79" i="29"/>
  <c r="I79" i="29" s="1"/>
  <c r="AF79" i="29"/>
  <c r="AE79" i="29"/>
  <c r="AD79" i="29"/>
  <c r="Q79" i="29"/>
  <c r="P79" i="29"/>
  <c r="H79" i="29"/>
  <c r="AO78" i="29"/>
  <c r="I78" i="29" s="1"/>
  <c r="AF78" i="29"/>
  <c r="AE78" i="29"/>
  <c r="AD78" i="29"/>
  <c r="H78" i="29"/>
  <c r="AO77" i="29"/>
  <c r="I77" i="29" s="1"/>
  <c r="AG77" i="29"/>
  <c r="AF77" i="29"/>
  <c r="AE77" i="29"/>
  <c r="AD77" i="29"/>
  <c r="AC77" i="29"/>
  <c r="H77" i="29"/>
  <c r="AO76" i="29"/>
  <c r="I76" i="29" s="1"/>
  <c r="AG76" i="29"/>
  <c r="AF76" i="29"/>
  <c r="AE76" i="29"/>
  <c r="AD76" i="29"/>
  <c r="AC76" i="29"/>
  <c r="H76" i="29"/>
  <c r="AO75" i="29"/>
  <c r="I75" i="29" s="1"/>
  <c r="AG75" i="29"/>
  <c r="AF75" i="29"/>
  <c r="AE75" i="29"/>
  <c r="AD75" i="29"/>
  <c r="AC75" i="29"/>
  <c r="P75" i="29"/>
  <c r="H75" i="29"/>
  <c r="AO74" i="29"/>
  <c r="I74" i="29" s="1"/>
  <c r="AF74" i="29"/>
  <c r="AE74" i="29"/>
  <c r="AD74" i="29"/>
  <c r="P74" i="29"/>
  <c r="H74" i="29"/>
  <c r="AO73" i="29"/>
  <c r="I73" i="29" s="1"/>
  <c r="AG73" i="29"/>
  <c r="AF73" i="29"/>
  <c r="AE73" i="29"/>
  <c r="AD73" i="29"/>
  <c r="AC73" i="29"/>
  <c r="P73" i="29"/>
  <c r="H73" i="29"/>
  <c r="AO72" i="29"/>
  <c r="I72" i="29" s="1"/>
  <c r="AG72" i="29"/>
  <c r="AF72" i="29"/>
  <c r="AE72" i="29"/>
  <c r="AD72" i="29"/>
  <c r="AC72" i="29"/>
  <c r="H72" i="29"/>
  <c r="AO71" i="29"/>
  <c r="I71" i="29" s="1"/>
  <c r="AG71" i="29"/>
  <c r="AF71" i="29"/>
  <c r="AE71" i="29"/>
  <c r="AD71" i="29"/>
  <c r="AC71" i="29"/>
  <c r="Q71" i="29"/>
  <c r="P71" i="29"/>
  <c r="H71" i="29"/>
  <c r="AO70" i="29"/>
  <c r="I70" i="29" s="1"/>
  <c r="AG70" i="29"/>
  <c r="AF70" i="29"/>
  <c r="AE70" i="29"/>
  <c r="AD70" i="29"/>
  <c r="AC70" i="29"/>
  <c r="Q70" i="29"/>
  <c r="P70" i="29"/>
  <c r="H70" i="29"/>
  <c r="AO69" i="29"/>
  <c r="I69" i="29" s="1"/>
  <c r="AG69" i="29"/>
  <c r="AF69" i="29"/>
  <c r="AE69" i="29"/>
  <c r="AD69" i="29"/>
  <c r="AC69" i="29"/>
  <c r="H69" i="29"/>
  <c r="AO68" i="29"/>
  <c r="I68" i="29" s="1"/>
  <c r="AG68" i="29"/>
  <c r="AF68" i="29"/>
  <c r="AE68" i="29"/>
  <c r="AD68" i="29"/>
  <c r="AC68" i="29"/>
  <c r="H68" i="29"/>
  <c r="AO67" i="29"/>
  <c r="I67" i="29" s="1"/>
  <c r="AG67" i="29"/>
  <c r="AF67" i="29"/>
  <c r="AE67" i="29"/>
  <c r="AD67" i="29"/>
  <c r="AC67" i="29"/>
  <c r="Q67" i="29"/>
  <c r="P67" i="29"/>
  <c r="H67" i="29"/>
  <c r="AO66" i="29"/>
  <c r="I66" i="29" s="1"/>
  <c r="AG66" i="29"/>
  <c r="AF66" i="29"/>
  <c r="AE66" i="29"/>
  <c r="AD66" i="29"/>
  <c r="AC66" i="29"/>
  <c r="Q66" i="29"/>
  <c r="P66" i="29"/>
  <c r="H66" i="29"/>
  <c r="AO65" i="29"/>
  <c r="I65" i="29" s="1"/>
  <c r="AG65" i="29"/>
  <c r="AF65" i="29"/>
  <c r="AE65" i="29"/>
  <c r="AD65" i="29"/>
  <c r="AC65" i="29"/>
  <c r="H65" i="29"/>
  <c r="AO64" i="29"/>
  <c r="I64" i="29" s="1"/>
  <c r="AG64" i="29"/>
  <c r="AF64" i="29"/>
  <c r="AE64" i="29"/>
  <c r="AD64" i="29"/>
  <c r="AC64" i="29"/>
  <c r="Q64" i="29"/>
  <c r="P64" i="29"/>
  <c r="H64" i="29"/>
  <c r="AO63" i="29"/>
  <c r="I63" i="29" s="1"/>
  <c r="AG63" i="29"/>
  <c r="AF63" i="29"/>
  <c r="AE63" i="29"/>
  <c r="AD63" i="29"/>
  <c r="AC63" i="29"/>
  <c r="H63" i="29"/>
  <c r="AO62" i="29"/>
  <c r="I62" i="29" s="1"/>
  <c r="AG62" i="29"/>
  <c r="AE62" i="29"/>
  <c r="AD62" i="29"/>
  <c r="Q62" i="29"/>
  <c r="P62" i="29"/>
  <c r="H62" i="29"/>
  <c r="AO61" i="29"/>
  <c r="I61" i="29" s="1"/>
  <c r="AG61" i="29"/>
  <c r="AF61" i="29"/>
  <c r="AE61" i="29"/>
  <c r="AD61" i="29"/>
  <c r="AC61" i="29"/>
  <c r="H61" i="29"/>
  <c r="AO60" i="29"/>
  <c r="I60" i="29" s="1"/>
  <c r="AG60" i="29"/>
  <c r="AF60" i="29"/>
  <c r="AE60" i="29"/>
  <c r="AD60" i="29"/>
  <c r="AC60" i="29"/>
  <c r="Q60" i="29"/>
  <c r="P60" i="29"/>
  <c r="H60" i="29"/>
  <c r="AO59" i="29"/>
  <c r="I59" i="29" s="1"/>
  <c r="AG59" i="29"/>
  <c r="AF59" i="29"/>
  <c r="AE59" i="29"/>
  <c r="AD59" i="29"/>
  <c r="AC59" i="29"/>
  <c r="Q59" i="29"/>
  <c r="P59" i="29"/>
  <c r="H59" i="29"/>
  <c r="AO58" i="29"/>
  <c r="I58" i="29" s="1"/>
  <c r="AG58" i="29"/>
  <c r="AF58" i="29"/>
  <c r="AE58" i="29"/>
  <c r="AD58" i="29"/>
  <c r="AC58" i="29"/>
  <c r="Q58" i="29"/>
  <c r="P58" i="29"/>
  <c r="H58" i="29"/>
  <c r="AO57" i="29"/>
  <c r="I57" i="29" s="1"/>
  <c r="AG57" i="29"/>
  <c r="AF57" i="29"/>
  <c r="AE57" i="29"/>
  <c r="AD57" i="29"/>
  <c r="AC57" i="29"/>
  <c r="Q57" i="29"/>
  <c r="P57" i="29"/>
  <c r="H57" i="29"/>
  <c r="AO56" i="29"/>
  <c r="I56" i="29" s="1"/>
  <c r="AG56" i="29"/>
  <c r="AF56" i="29"/>
  <c r="AE56" i="29"/>
  <c r="AD56" i="29"/>
  <c r="AC56" i="29"/>
  <c r="Q56" i="29"/>
  <c r="P56" i="29"/>
  <c r="H56" i="29"/>
  <c r="AO55" i="29"/>
  <c r="I55" i="29" s="1"/>
  <c r="AG55" i="29"/>
  <c r="AF55" i="29"/>
  <c r="AE55" i="29"/>
  <c r="AD55" i="29"/>
  <c r="AC55" i="29"/>
  <c r="Q55" i="29"/>
  <c r="P55" i="29"/>
  <c r="H55" i="29"/>
  <c r="AO54" i="29"/>
  <c r="I54" i="29" s="1"/>
  <c r="AG54" i="29"/>
  <c r="AF54" i="29"/>
  <c r="AE54" i="29"/>
  <c r="AD54" i="29"/>
  <c r="AC54" i="29"/>
  <c r="Q54" i="29"/>
  <c r="P54" i="29"/>
  <c r="H54" i="29"/>
  <c r="AO53" i="29"/>
  <c r="I53" i="29" s="1"/>
  <c r="AG53" i="29"/>
  <c r="AF53" i="29"/>
  <c r="AE53" i="29"/>
  <c r="AD53" i="29"/>
  <c r="AC53" i="29"/>
  <c r="Q53" i="29"/>
  <c r="P53" i="29"/>
  <c r="H53" i="29"/>
  <c r="AO52" i="29"/>
  <c r="I52" i="29" s="1"/>
  <c r="AG52" i="29"/>
  <c r="AF52" i="29"/>
  <c r="AE52" i="29"/>
  <c r="AD52" i="29"/>
  <c r="AC52" i="29"/>
  <c r="Q52" i="29"/>
  <c r="P52" i="29"/>
  <c r="H52" i="29"/>
  <c r="AO51" i="29"/>
  <c r="I51" i="29" s="1"/>
  <c r="AG51" i="29"/>
  <c r="AF51" i="29"/>
  <c r="AE51" i="29"/>
  <c r="AD51" i="29"/>
  <c r="AC51" i="29"/>
  <c r="H51" i="29"/>
  <c r="AO50" i="29"/>
  <c r="I50" i="29" s="1"/>
  <c r="AG50" i="29"/>
  <c r="AF50" i="29"/>
  <c r="AE50" i="29"/>
  <c r="AD50" i="29"/>
  <c r="AC50" i="29"/>
  <c r="Q50" i="29"/>
  <c r="P50" i="29"/>
  <c r="H50" i="29"/>
  <c r="AO49" i="29"/>
  <c r="I49" i="29" s="1"/>
  <c r="AG49" i="29"/>
  <c r="AF49" i="29"/>
  <c r="AE49" i="29"/>
  <c r="AD49" i="29"/>
  <c r="AC49" i="29"/>
  <c r="Q49" i="29"/>
  <c r="P49" i="29"/>
  <c r="H49" i="29"/>
  <c r="AO48" i="29"/>
  <c r="I48" i="29" s="1"/>
  <c r="AG48" i="29"/>
  <c r="AF48" i="29"/>
  <c r="AE48" i="29"/>
  <c r="AD48" i="29"/>
  <c r="AC48" i="29"/>
  <c r="H48" i="29"/>
  <c r="AO47" i="29"/>
  <c r="I47" i="29" s="1"/>
  <c r="AG47" i="29"/>
  <c r="AF47" i="29"/>
  <c r="AE47" i="29"/>
  <c r="AD47" i="29"/>
  <c r="AC47" i="29"/>
  <c r="Q47" i="29"/>
  <c r="P47" i="29"/>
  <c r="H47" i="29"/>
  <c r="AO46" i="29"/>
  <c r="I46" i="29" s="1"/>
  <c r="AG46" i="29"/>
  <c r="AF46" i="29"/>
  <c r="AE46" i="29"/>
  <c r="AD46" i="29"/>
  <c r="AC46" i="29"/>
  <c r="H46" i="29"/>
  <c r="AO45" i="29"/>
  <c r="I45" i="29" s="1"/>
  <c r="AG45" i="29"/>
  <c r="AF45" i="29"/>
  <c r="AE45" i="29"/>
  <c r="AD45" i="29"/>
  <c r="AC45" i="29"/>
  <c r="H45" i="29"/>
  <c r="AO44" i="29"/>
  <c r="I44" i="29" s="1"/>
  <c r="AG44" i="29"/>
  <c r="AF44" i="29"/>
  <c r="AE44" i="29"/>
  <c r="AD44" i="29"/>
  <c r="AC44" i="29"/>
  <c r="H44" i="29"/>
  <c r="AO43" i="29"/>
  <c r="I43" i="29" s="1"/>
  <c r="AG43" i="29"/>
  <c r="AF43" i="29"/>
  <c r="AE43" i="29"/>
  <c r="AD43" i="29"/>
  <c r="AC43" i="29"/>
  <c r="H43" i="29"/>
  <c r="AO42" i="29"/>
  <c r="I42" i="29" s="1"/>
  <c r="AG42" i="29"/>
  <c r="AF42" i="29"/>
  <c r="AE42" i="29"/>
  <c r="AD42" i="29"/>
  <c r="AC42" i="29"/>
  <c r="H42" i="29"/>
  <c r="AO41" i="29"/>
  <c r="I41" i="29" s="1"/>
  <c r="AG41" i="29"/>
  <c r="AF41" i="29"/>
  <c r="AE41" i="29"/>
  <c r="AD41" i="29"/>
  <c r="AC41" i="29"/>
  <c r="H41" i="29"/>
  <c r="AO40" i="29"/>
  <c r="I40" i="29" s="1"/>
  <c r="AG40" i="29"/>
  <c r="AF40" i="29"/>
  <c r="AE40" i="29"/>
  <c r="AD40" i="29"/>
  <c r="AC40" i="29"/>
  <c r="H40" i="29"/>
  <c r="AO39" i="29"/>
  <c r="I39" i="29" s="1"/>
  <c r="AG39" i="29"/>
  <c r="AF39" i="29"/>
  <c r="AE39" i="29"/>
  <c r="AD39" i="29"/>
  <c r="AC39" i="29"/>
  <c r="H39" i="29"/>
  <c r="AO38" i="29"/>
  <c r="I38" i="29" s="1"/>
  <c r="AG38" i="29"/>
  <c r="AF38" i="29"/>
  <c r="AE38" i="29"/>
  <c r="AD38" i="29"/>
  <c r="AC38" i="29"/>
  <c r="Q38" i="29"/>
  <c r="P38" i="29"/>
  <c r="H38" i="29"/>
  <c r="AO37" i="29"/>
  <c r="I37" i="29" s="1"/>
  <c r="AG37" i="29"/>
  <c r="AF37" i="29"/>
  <c r="AE37" i="29"/>
  <c r="AD37" i="29"/>
  <c r="AC37" i="29"/>
  <c r="H37" i="29"/>
  <c r="AO36" i="29"/>
  <c r="I36" i="29" s="1"/>
  <c r="AG36" i="29"/>
  <c r="AF36" i="29"/>
  <c r="AE36" i="29"/>
  <c r="AD36" i="29"/>
  <c r="AC36" i="29"/>
  <c r="Q36" i="29"/>
  <c r="P36" i="29"/>
  <c r="H36" i="29"/>
  <c r="AO35" i="29"/>
  <c r="I35" i="29" s="1"/>
  <c r="AG35" i="29"/>
  <c r="AF35" i="29"/>
  <c r="AE35" i="29"/>
  <c r="AD35" i="29"/>
  <c r="AC35" i="29"/>
  <c r="Q35" i="29"/>
  <c r="P35" i="29"/>
  <c r="H35" i="29"/>
  <c r="AO34" i="29"/>
  <c r="I34" i="29" s="1"/>
  <c r="AG34" i="29"/>
  <c r="AF34" i="29"/>
  <c r="AE34" i="29"/>
  <c r="AD34" i="29"/>
  <c r="AC34" i="29"/>
  <c r="Q34" i="29"/>
  <c r="P34" i="29"/>
  <c r="H34" i="29"/>
  <c r="AO33" i="29"/>
  <c r="I33" i="29" s="1"/>
  <c r="AG33" i="29"/>
  <c r="AF33" i="29"/>
  <c r="AE33" i="29"/>
  <c r="AD33" i="29"/>
  <c r="AC33" i="29"/>
  <c r="Q33" i="29"/>
  <c r="P33" i="29"/>
  <c r="H33" i="29"/>
  <c r="AO32" i="29"/>
  <c r="I32" i="29" s="1"/>
  <c r="AG32" i="29"/>
  <c r="AF32" i="29"/>
  <c r="AE32" i="29"/>
  <c r="AD32" i="29"/>
  <c r="AC32" i="29"/>
  <c r="H32" i="29"/>
  <c r="AO31" i="29"/>
  <c r="I31" i="29" s="1"/>
  <c r="AG31" i="29"/>
  <c r="AF31" i="29"/>
  <c r="AE31" i="29"/>
  <c r="AD31" i="29"/>
  <c r="AC31" i="29"/>
  <c r="H31" i="29"/>
  <c r="AO30" i="29"/>
  <c r="I30" i="29" s="1"/>
  <c r="AG30" i="29"/>
  <c r="AF30" i="29"/>
  <c r="AE30" i="29"/>
  <c r="AD30" i="29"/>
  <c r="AC30" i="29"/>
  <c r="H30" i="29"/>
  <c r="AO29" i="29"/>
  <c r="I29" i="29" s="1"/>
  <c r="AG29" i="29"/>
  <c r="AF29" i="29"/>
  <c r="AE29" i="29"/>
  <c r="AD29" i="29"/>
  <c r="AC29" i="29"/>
  <c r="Q29" i="29"/>
  <c r="P29" i="29"/>
  <c r="H29" i="29"/>
  <c r="AO28" i="29"/>
  <c r="I28" i="29" s="1"/>
  <c r="AG28" i="29"/>
  <c r="AF28" i="29"/>
  <c r="AE28" i="29"/>
  <c r="AD28" i="29"/>
  <c r="AC28" i="29"/>
  <c r="H28" i="29"/>
  <c r="AO27" i="29"/>
  <c r="I27" i="29" s="1"/>
  <c r="AG27" i="29"/>
  <c r="AF27" i="29"/>
  <c r="AE27" i="29"/>
  <c r="AD27" i="29"/>
  <c r="AC27" i="29"/>
  <c r="Q27" i="29"/>
  <c r="P27" i="29"/>
  <c r="H27" i="29"/>
  <c r="AO26" i="29"/>
  <c r="I26" i="29" s="1"/>
  <c r="AG26" i="29"/>
  <c r="AF26" i="29"/>
  <c r="AE26" i="29"/>
  <c r="AD26" i="29"/>
  <c r="AC26" i="29"/>
  <c r="Q26" i="29"/>
  <c r="P26" i="29"/>
  <c r="H26" i="29"/>
  <c r="AO25" i="29"/>
  <c r="I25" i="29" s="1"/>
  <c r="AG25" i="29"/>
  <c r="AF25" i="29"/>
  <c r="AE25" i="29"/>
  <c r="AD25" i="29"/>
  <c r="AC25" i="29"/>
  <c r="Q25" i="29"/>
  <c r="P25" i="29"/>
  <c r="H25" i="29"/>
  <c r="AO24" i="29"/>
  <c r="I24" i="29" s="1"/>
  <c r="AG24" i="29"/>
  <c r="AF24" i="29"/>
  <c r="AE24" i="29"/>
  <c r="AD24" i="29"/>
  <c r="AC24" i="29"/>
  <c r="Q24" i="29"/>
  <c r="P24" i="29"/>
  <c r="H24" i="29"/>
  <c r="AO23" i="29"/>
  <c r="I23" i="29" s="1"/>
  <c r="AG23" i="29"/>
  <c r="AF23" i="29"/>
  <c r="AE23" i="29"/>
  <c r="AD23" i="29"/>
  <c r="AC23" i="29"/>
  <c r="P23" i="29"/>
  <c r="H23" i="29"/>
  <c r="AO22" i="29"/>
  <c r="I22" i="29" s="1"/>
  <c r="AG22" i="29"/>
  <c r="AF22" i="29"/>
  <c r="AE22" i="29"/>
  <c r="AD22" i="29"/>
  <c r="AC22" i="29"/>
  <c r="H22" i="29"/>
  <c r="AO21" i="29"/>
  <c r="I21" i="29" s="1"/>
  <c r="AG21" i="29"/>
  <c r="AF21" i="29"/>
  <c r="AE21" i="29"/>
  <c r="AD21" i="29"/>
  <c r="AC21" i="29"/>
  <c r="P21" i="29"/>
  <c r="H21" i="29"/>
  <c r="AO20" i="29"/>
  <c r="I20" i="29" s="1"/>
  <c r="AG20" i="29"/>
  <c r="AF20" i="29"/>
  <c r="AE20" i="29"/>
  <c r="AD20" i="29"/>
  <c r="AC20" i="29"/>
  <c r="P20" i="29"/>
  <c r="H20" i="29"/>
  <c r="AO19" i="29"/>
  <c r="I19" i="29" s="1"/>
  <c r="AG19" i="29"/>
  <c r="AF19" i="29"/>
  <c r="AE19" i="29"/>
  <c r="AD19" i="29"/>
  <c r="AC19" i="29"/>
  <c r="H19" i="29"/>
  <c r="AO18" i="29"/>
  <c r="I18" i="29" s="1"/>
  <c r="AG18" i="29"/>
  <c r="AF18" i="29"/>
  <c r="AE18" i="29"/>
  <c r="AD18" i="29"/>
  <c r="AC18" i="29"/>
  <c r="H18" i="29"/>
  <c r="AO17" i="29"/>
  <c r="I17" i="29" s="1"/>
  <c r="AG17" i="29"/>
  <c r="AF17" i="29"/>
  <c r="AE17" i="29"/>
  <c r="AD17" i="29"/>
  <c r="AC17" i="29"/>
  <c r="Q17" i="29"/>
  <c r="P17" i="29"/>
  <c r="H17" i="29"/>
  <c r="AO16" i="29"/>
  <c r="I16" i="29" s="1"/>
  <c r="AG16" i="29"/>
  <c r="AF16" i="29"/>
  <c r="AE16" i="29"/>
  <c r="AD16" i="29"/>
  <c r="AC16" i="29"/>
  <c r="Q16" i="29"/>
  <c r="P16" i="29"/>
  <c r="H16" i="29"/>
  <c r="AO15" i="29"/>
  <c r="I15" i="29" s="1"/>
  <c r="AG15" i="29"/>
  <c r="AF15" i="29"/>
  <c r="AE15" i="29"/>
  <c r="AD15" i="29"/>
  <c r="AC15" i="29"/>
  <c r="Q15" i="29"/>
  <c r="P15" i="29"/>
  <c r="H15" i="29"/>
  <c r="AO14" i="29"/>
  <c r="I14" i="29" s="1"/>
  <c r="AG14" i="29"/>
  <c r="AF14" i="29"/>
  <c r="AE14" i="29"/>
  <c r="AD14" i="29"/>
  <c r="AC14" i="29"/>
  <c r="Q14" i="29"/>
  <c r="P14" i="29"/>
  <c r="H14" i="29"/>
  <c r="AO13" i="29"/>
  <c r="I13" i="29" s="1"/>
  <c r="AG13" i="29"/>
  <c r="AF13" i="29"/>
  <c r="AE13" i="29"/>
  <c r="AD13" i="29"/>
  <c r="AC13" i="29"/>
  <c r="Q13" i="29"/>
  <c r="P13" i="29"/>
  <c r="H13" i="29"/>
  <c r="AO12" i="29"/>
  <c r="I12" i="29" s="1"/>
  <c r="AG12" i="29"/>
  <c r="AF12" i="29"/>
  <c r="AE12" i="29"/>
  <c r="AD12" i="29"/>
  <c r="AC12" i="29"/>
  <c r="Q12" i="29"/>
  <c r="P12" i="29"/>
  <c r="H12" i="29"/>
  <c r="AO11" i="29"/>
  <c r="I11" i="29" s="1"/>
  <c r="AG11" i="29"/>
  <c r="AF11" i="29"/>
  <c r="AE11" i="29"/>
  <c r="AD11" i="29"/>
  <c r="AC11" i="29"/>
  <c r="H11" i="29"/>
  <c r="AO10" i="29"/>
  <c r="I10" i="29" s="1"/>
  <c r="AG10" i="29"/>
  <c r="AF10" i="29"/>
  <c r="AE10" i="29"/>
  <c r="AD10" i="29"/>
  <c r="AC10" i="29"/>
  <c r="Q10" i="29"/>
  <c r="P10" i="29"/>
  <c r="H10" i="29"/>
  <c r="AO9" i="29"/>
  <c r="I9" i="29" s="1"/>
  <c r="AG9" i="29"/>
  <c r="AF9" i="29"/>
  <c r="AE9" i="29"/>
  <c r="AD9" i="29"/>
  <c r="AC9" i="29"/>
  <c r="Q9" i="29"/>
  <c r="P9" i="29"/>
  <c r="H9" i="29"/>
  <c r="AO8" i="29"/>
  <c r="I8" i="29" s="1"/>
  <c r="AG8" i="29"/>
  <c r="AF8" i="29"/>
  <c r="AE8" i="29"/>
  <c r="AD8" i="29"/>
  <c r="AC8" i="29"/>
  <c r="Q8" i="29"/>
  <c r="P8" i="29"/>
  <c r="H8" i="29"/>
  <c r="AO7" i="29"/>
  <c r="I7" i="29" s="1"/>
  <c r="AG7" i="29"/>
  <c r="AF7" i="29"/>
  <c r="AE7" i="29"/>
  <c r="AD7" i="29"/>
  <c r="AC7" i="29"/>
  <c r="Q7" i="29"/>
  <c r="P7" i="29"/>
  <c r="H7" i="29"/>
  <c r="AO6" i="29"/>
  <c r="I6" i="29" s="1"/>
  <c r="AG6" i="29"/>
  <c r="AF6" i="29"/>
  <c r="AE6" i="29"/>
  <c r="AD6" i="29"/>
  <c r="AC6" i="29"/>
  <c r="H6" i="29"/>
  <c r="AO5" i="29"/>
  <c r="I5" i="29" s="1"/>
  <c r="AG5" i="29"/>
  <c r="AF5" i="29"/>
  <c r="AE5" i="29"/>
  <c r="AD5" i="29"/>
  <c r="AC5" i="29"/>
  <c r="H5" i="29"/>
  <c r="AO4" i="29"/>
  <c r="I4" i="29" s="1"/>
  <c r="AG4" i="29"/>
  <c r="AF4" i="29"/>
  <c r="AE4" i="29"/>
  <c r="AD4" i="29"/>
  <c r="AC4" i="29"/>
  <c r="Q4" i="29"/>
  <c r="P4" i="29"/>
  <c r="H4" i="29"/>
  <c r="AO3" i="29"/>
  <c r="I3" i="29" s="1"/>
  <c r="AG3" i="29"/>
  <c r="AF3" i="29"/>
  <c r="AE3" i="29"/>
  <c r="AD3" i="29"/>
  <c r="AC3" i="29"/>
  <c r="Q3" i="29"/>
  <c r="P3" i="29"/>
  <c r="H3" i="29"/>
</calcChain>
</file>

<file path=xl/sharedStrings.xml><?xml version="1.0" encoding="utf-8"?>
<sst xmlns="http://schemas.openxmlformats.org/spreadsheetml/2006/main" count="6872" uniqueCount="1295">
  <si>
    <t>Drug</t>
  </si>
  <si>
    <t>Indication</t>
  </si>
  <si>
    <t>Migraine</t>
  </si>
  <si>
    <t>Telcagepant</t>
  </si>
  <si>
    <t>None</t>
  </si>
  <si>
    <t>Brivaracetam</t>
  </si>
  <si>
    <t>Epilepsy</t>
  </si>
  <si>
    <t>BF2.649</t>
  </si>
  <si>
    <t>PD</t>
  </si>
  <si>
    <t>CEP-1347</t>
  </si>
  <si>
    <t>Preladenant</t>
  </si>
  <si>
    <t>Sarizotan</t>
  </si>
  <si>
    <t>Insomnia</t>
  </si>
  <si>
    <t>Almorexant</t>
  </si>
  <si>
    <t>Chronic Primary Insomnia</t>
  </si>
  <si>
    <t>Sleep Initiation and Maintenance Disorders</t>
  </si>
  <si>
    <t>Primary Insomnia</t>
  </si>
  <si>
    <t>Eplivanserin</t>
  </si>
  <si>
    <t>Esmirtazapine</t>
  </si>
  <si>
    <t>Indiplon</t>
  </si>
  <si>
    <t>Insomnia, Depression</t>
  </si>
  <si>
    <t>Volinanserin</t>
  </si>
  <si>
    <t>AD</t>
  </si>
  <si>
    <t>Bapineuzumab</t>
  </si>
  <si>
    <t>Bifeprunox</t>
  </si>
  <si>
    <t>Psychosis and Behavioral Disturbances Associated With Dementia of the Alzheimer's Type</t>
  </si>
  <si>
    <t>Dimebon</t>
  </si>
  <si>
    <t>Lecozotan</t>
  </si>
  <si>
    <t>Neramexane</t>
  </si>
  <si>
    <t>Semagacestat</t>
  </si>
  <si>
    <t>Xaliproden</t>
  </si>
  <si>
    <t>Stroke</t>
  </si>
  <si>
    <t>Desmoteplase</t>
  </si>
  <si>
    <t>Stroke, Acute</t>
  </si>
  <si>
    <t>NXY-059</t>
  </si>
  <si>
    <t>ONO-2506</t>
  </si>
  <si>
    <t>Intracerebral Hemorrhage</t>
  </si>
  <si>
    <t>Terminated</t>
  </si>
  <si>
    <t>P2/3</t>
  </si>
  <si>
    <t>Tozadenant</t>
  </si>
  <si>
    <t>Bipolar Disorder</t>
  </si>
  <si>
    <t>Healthy</t>
  </si>
  <si>
    <t>Pardoprunox</t>
  </si>
  <si>
    <t>Reason</t>
  </si>
  <si>
    <t>NCTID</t>
  </si>
  <si>
    <t>Phase</t>
  </si>
  <si>
    <t>Enrolment</t>
  </si>
  <si>
    <t>Sponsors</t>
  </si>
  <si>
    <t>Actelion</t>
  </si>
  <si>
    <t>Completed</t>
  </si>
  <si>
    <t>NCT00638781</t>
  </si>
  <si>
    <t>PAION Deutschland GmbH</t>
  </si>
  <si>
    <t>NCT00638248</t>
  </si>
  <si>
    <t>P1/2</t>
  </si>
  <si>
    <t>NCT00111852</t>
  </si>
  <si>
    <t>Forest Laboratories</t>
  </si>
  <si>
    <t>H. Lundbeck A/S</t>
  </si>
  <si>
    <t>NCT00119626</t>
  </si>
  <si>
    <t>AstraZeneca</t>
  </si>
  <si>
    <t>Cerebral Stroke, Ischemic Attack, Transient</t>
  </si>
  <si>
    <t>NCT00075959</t>
  </si>
  <si>
    <t>NCT00061022</t>
  </si>
  <si>
    <t xml:space="preserve">Cerebral Stroke, Stroke, Acute, Cerebrovascular Stroke, Ischemic Attack, Transient
</t>
  </si>
  <si>
    <t>NCT00046761</t>
  </si>
  <si>
    <t>Ono Pharma USA Inc</t>
  </si>
  <si>
    <t>NCT00212693</t>
  </si>
  <si>
    <t>Ono Pharmaceutical Co. Ltd</t>
  </si>
  <si>
    <t>NCT00083421</t>
  </si>
  <si>
    <t>Alzheimer's Disease</t>
  </si>
  <si>
    <t>Parkinsons's Disease</t>
  </si>
  <si>
    <t>Cerebrovascular Accident</t>
  </si>
  <si>
    <t>NCT00229177</t>
  </si>
  <si>
    <t>NCT00403104</t>
  </si>
  <si>
    <t>Amyotrophic Lateral Sclerosis (ALS)</t>
  </si>
  <si>
    <t>NCT00694941</t>
  </si>
  <si>
    <t>NCT00401648</t>
  </si>
  <si>
    <t>UCB Pharma</t>
  </si>
  <si>
    <t>NCT00160667</t>
  </si>
  <si>
    <t>Neuralgia, Postherpetic</t>
  </si>
  <si>
    <t>NCT00175929</t>
  </si>
  <si>
    <t>Epilepsy, Focal</t>
  </si>
  <si>
    <t>NCT00426673</t>
  </si>
  <si>
    <t>NCT00175825</t>
  </si>
  <si>
    <t>NCT00357669</t>
  </si>
  <si>
    <t>Unverricht-Lundborg Disease</t>
  </si>
  <si>
    <t>NCT00368251</t>
  </si>
  <si>
    <t>NCT00736931</t>
  </si>
  <si>
    <t>NCT00504881</t>
  </si>
  <si>
    <t>NCT00464269</t>
  </si>
  <si>
    <t>NCT00490035</t>
  </si>
  <si>
    <t>NCT00698581</t>
  </si>
  <si>
    <t>NCT00699283</t>
  </si>
  <si>
    <t>Healthy Volunteers</t>
  </si>
  <si>
    <t>NCT00109083</t>
  </si>
  <si>
    <t>SK Life Science</t>
  </si>
  <si>
    <t>NCT00228969</t>
  </si>
  <si>
    <t>Refractory Epilepsy</t>
  </si>
  <si>
    <t>NCT00425282</t>
  </si>
  <si>
    <t>Epilepsy, Epilepsy, Focal, Seizure Disorder, Complex Partial Seizures, Epilepsy, Complex Partial</t>
  </si>
  <si>
    <t>NCT00433667</t>
  </si>
  <si>
    <t>NCT00524056</t>
  </si>
  <si>
    <t>Essential Tremor, Movement Disorders</t>
  </si>
  <si>
    <t>NCT00501202</t>
  </si>
  <si>
    <t>Diabetic Neuropathy, Painful, Diabetic Neuralgia, Diabetic Polyneuropathy, Diabetic Mononeuropathy</t>
  </si>
  <si>
    <t>NCT00697762</t>
  </si>
  <si>
    <t>Seizures</t>
  </si>
  <si>
    <t>NCT00492323</t>
  </si>
  <si>
    <t>Postherpetic Neuralgia, Neuralgia, Herpes Zoster</t>
  </si>
  <si>
    <t>NCT00697918</t>
  </si>
  <si>
    <t>NCT00740623</t>
  </si>
  <si>
    <t>Epilepsy, Partial, Motor, Epilepsy, Complex Partial, Epilepsy, Simple Partial, Focal Motor Epilepsy</t>
  </si>
  <si>
    <t>NCT00210652</t>
  </si>
  <si>
    <t>Epilepsy, Epilepsies, Partial</t>
  </si>
  <si>
    <t>NCT00563459</t>
  </si>
  <si>
    <t>Epilepsy, Seizures</t>
  </si>
  <si>
    <t>NCT00210522</t>
  </si>
  <si>
    <t>NCT00744731</t>
  </si>
  <si>
    <t>NCT00272051</t>
  </si>
  <si>
    <t>Sanofi</t>
  </si>
  <si>
    <t>Metastases, Colorectal Neoplasms, Colorectal Carcinoma</t>
  </si>
  <si>
    <t>NCT00103649</t>
  </si>
  <si>
    <t>Alzheimer Disease</t>
  </si>
  <si>
    <t>NCT00104013</t>
  </si>
  <si>
    <t>NCT00305188</t>
  </si>
  <si>
    <t>NCT00603577</t>
  </si>
  <si>
    <t>Development of product discontinued</t>
  </si>
  <si>
    <t>Colorectal Neoplasms</t>
  </si>
  <si>
    <t>NCT00070694</t>
  </si>
  <si>
    <t>National Institute of Mental Health (NIMH)</t>
  </si>
  <si>
    <t>Depressive Disorder</t>
  </si>
  <si>
    <t>NCT00464243</t>
  </si>
  <si>
    <t>NCT00495885</t>
  </si>
  <si>
    <t>NCT00788515</t>
  </si>
  <si>
    <t>NCT00464061</t>
  </si>
  <si>
    <t>NCT00232167</t>
  </si>
  <si>
    <t>Neurocrine Biosciences</t>
  </si>
  <si>
    <t>NCT00605553</t>
  </si>
  <si>
    <t>Parkinson's Disease</t>
  </si>
  <si>
    <t>NCT00314288</t>
  </si>
  <si>
    <t>EMD Serono</t>
  </si>
  <si>
    <t>Parkinson's Disease, Dyskinesia</t>
  </si>
  <si>
    <t>NCT00009048</t>
  </si>
  <si>
    <t>National Institute of Neurological Disorders and Stroke (NINDS)</t>
  </si>
  <si>
    <t>NCT00105508</t>
  </si>
  <si>
    <t>NCT00105521</t>
  </si>
  <si>
    <t>NCT00310661</t>
  </si>
  <si>
    <t>Funding</t>
  </si>
  <si>
    <t>Neuroleptic-Induced Tardive Dyskinesia</t>
  </si>
  <si>
    <t>NCT00686699</t>
  </si>
  <si>
    <t>Study terminated after 9 subjects completed due to lack of enrollment for 6 months</t>
  </si>
  <si>
    <t>Merck Sharp &amp; Dohme Corp.</t>
  </si>
  <si>
    <t>NCT00406029</t>
  </si>
  <si>
    <t>Parkinson Disease, Movement Disorders, Central Nervous System Diseases, Neurodegenerative Diseases, Brain Diseases</t>
  </si>
  <si>
    <t>NCT00693472</t>
  </si>
  <si>
    <t>Akathisia, Drug-Induced, Antipsychotic Agents, Movement Disorders</t>
  </si>
  <si>
    <t>NCT00537017</t>
  </si>
  <si>
    <t>Parkinson Disease, Neurodegenerative Diseases, Central Nervous System Diseases, Movement Disorders, Brain Diseases</t>
  </si>
  <si>
    <t>NCT00845000</t>
  </si>
  <si>
    <t>Merck Sharp &amp; Dohme Corp. Oregon Health and Science University</t>
  </si>
  <si>
    <t>Parkinson Disease</t>
  </si>
  <si>
    <t>NCT00366483</t>
  </si>
  <si>
    <t>Wyeth is now a wholly owned subsidiary of Pfizer</t>
  </si>
  <si>
    <t>NCT00151333</t>
  </si>
  <si>
    <t>NCT00494962</t>
  </si>
  <si>
    <t>NCT00499642</t>
  </si>
  <si>
    <t>Alzheimer Disease, Healthy</t>
  </si>
  <si>
    <t>NCT00538889</t>
  </si>
  <si>
    <t>NCT00151398</t>
  </si>
  <si>
    <t>NCT00277810</t>
  </si>
  <si>
    <t>NCT00563732</t>
  </si>
  <si>
    <t>NCT00329082</t>
  </si>
  <si>
    <t>Eli Lilly and Company</t>
  </si>
  <si>
    <t>NCT00749216</t>
  </si>
  <si>
    <t>NCT00244322</t>
  </si>
  <si>
    <t>NCT00765115</t>
  </si>
  <si>
    <t>NCT00640848</t>
  </si>
  <si>
    <t>Insomnia, Primary Insomnia</t>
  </si>
  <si>
    <t>NCT00606593</t>
  </si>
  <si>
    <t>NCT00608985</t>
  </si>
  <si>
    <t>NCT01987739</t>
  </si>
  <si>
    <t>Abuse Potential Study</t>
  </si>
  <si>
    <t>NCT00313885</t>
  </si>
  <si>
    <t>Fibromyalgia, Sleep, Chronic Pain</t>
  </si>
  <si>
    <t>NCT00308503</t>
  </si>
  <si>
    <t>Sleep Initiation and Maintenance Disorders, Insomnia</t>
  </si>
  <si>
    <t>NCT00253903</t>
  </si>
  <si>
    <t>NCT00253968</t>
  </si>
  <si>
    <t>NCT00679900</t>
  </si>
  <si>
    <t>NCT00805350</t>
  </si>
  <si>
    <t>NCT00913614</t>
  </si>
  <si>
    <t>NCT00535288</t>
  </si>
  <si>
    <t>NCT00560833</t>
  </si>
  <si>
    <t>Menopause, Vasomotor Symptoms</t>
  </si>
  <si>
    <t>NCT00506389</t>
  </si>
  <si>
    <t>Merck Sharp &amp; Dohme Corp. Parexel</t>
  </si>
  <si>
    <t>NCT00482612</t>
  </si>
  <si>
    <t>NCT00798395</t>
  </si>
  <si>
    <t>Sleep Initiation and Maintenance Disorders, Mental Disorders</t>
  </si>
  <si>
    <t>NCT00610675</t>
  </si>
  <si>
    <t>NCT00631657</t>
  </si>
  <si>
    <t>Sleep Initiation and Maintenance Disorders, Mental Disorders, Dyssomnias, Sleep Disorders, Sleep Disorder, Intrinsic</t>
  </si>
  <si>
    <t>NCT00561821</t>
  </si>
  <si>
    <t>Insomnia, Sleep Initiation and Maintenance Disorders, Mental Disorders, Dyssomnias, Sleep Disorders</t>
  </si>
  <si>
    <t>NCT00561574</t>
  </si>
  <si>
    <t>Sleep Initiation and Maintenance Disorder; Elderly, Mental Disorder, Dyssomnias, Sleep Disorders, Sleep Disorder, Intrinsic</t>
  </si>
  <si>
    <t>NCT00750919</t>
  </si>
  <si>
    <t>Sleep Initiation and Maintenance Disorders, Mental Disorders, Dyssomnias, Sleep Disorders, Sleep Disorders, Intrinsic</t>
  </si>
  <si>
    <t>NCT00040404</t>
  </si>
  <si>
    <t>Unlikely to provide evidence of significant effect</t>
  </si>
  <si>
    <t>Cephalon H. Lundbeck A/S The Parkinson Study Group</t>
  </si>
  <si>
    <t>NCT00134251</t>
  </si>
  <si>
    <t>Solvay Pharmaceuticals</t>
  </si>
  <si>
    <t>NCT00269516</t>
  </si>
  <si>
    <t>Early Stage Parkinson's Disease</t>
  </si>
  <si>
    <t>NCT00335166</t>
  </si>
  <si>
    <t>Early Stage Parkinson Disease</t>
  </si>
  <si>
    <t>NCT00406588</t>
  </si>
  <si>
    <t>Advanced Stage Parkinson's Disease</t>
  </si>
  <si>
    <t>NCT00332917</t>
  </si>
  <si>
    <t>NCT00335374</t>
  </si>
  <si>
    <t>NCT00407095</t>
  </si>
  <si>
    <t>NCT00246337</t>
  </si>
  <si>
    <t>NCT00442936</t>
  </si>
  <si>
    <t>NCT01209741</t>
  </si>
  <si>
    <t>NCT00432237</t>
  </si>
  <si>
    <t>NCT00701389</t>
  </si>
  <si>
    <t>Migraine Disorders</t>
  </si>
  <si>
    <t>NCT00965887</t>
  </si>
  <si>
    <t>NCT00966030</t>
  </si>
  <si>
    <t>NCT00443209</t>
  </si>
  <si>
    <t>NCT01294709</t>
  </si>
  <si>
    <t>Angina Pectoris, Coronary Heart Disease, Calcitonin Gene-related Peptide Receptor</t>
  </si>
  <si>
    <t>NCT00483704</t>
  </si>
  <si>
    <t>Migraines</t>
  </si>
  <si>
    <t>NCT00797667</t>
  </si>
  <si>
    <t>NCT00758836</t>
  </si>
  <si>
    <t>NCT00662818</t>
  </si>
  <si>
    <t>Migraine Disorders, Heart Disease, Cerebrovascular Accident, TIA (Transient Ischemic Attack), Vascular Diseases, Peripheral Vascular Diseases</t>
  </si>
  <si>
    <t>NCT00112073</t>
  </si>
  <si>
    <t>JANSSEN Alzheimer Immunotherapy Research &amp; Development, LLC Pfizer</t>
  </si>
  <si>
    <t>NCT00397891</t>
  </si>
  <si>
    <t>NCT00230828</t>
  </si>
  <si>
    <t>Schizophrenia</t>
  </si>
  <si>
    <t>NCT00134459</t>
  </si>
  <si>
    <t>NCT00139906</t>
  </si>
  <si>
    <t>Solvay Pharmaceuticals H. Lundbeck A/S Wyeth is now a wholly owned subsidiary of Pfizer</t>
  </si>
  <si>
    <t>Schizophrenia, Schizoaffective Disorder</t>
  </si>
  <si>
    <t>NCT00141479</t>
  </si>
  <si>
    <t>NCT00193713</t>
  </si>
  <si>
    <t>NCT00141505</t>
  </si>
  <si>
    <t>Bipolar I Disorder</t>
  </si>
  <si>
    <t>NCT00380224</t>
  </si>
  <si>
    <t>NCT00245973</t>
  </si>
  <si>
    <t>Depression Bipolar</t>
  </si>
  <si>
    <t>NCT00139919</t>
  </si>
  <si>
    <t>Schizophrenia, Schizoaffective Disorder, Bipolar Disorder</t>
  </si>
  <si>
    <t>NCT00366171</t>
  </si>
  <si>
    <t>NCT00193687</t>
  </si>
  <si>
    <t>NCT00160147</t>
  </si>
  <si>
    <t>The study was discontinued prematurely on 25 February 2008 due to slow enrollment</t>
  </si>
  <si>
    <t>NCT00861497</t>
  </si>
  <si>
    <t>The study stopped after been paused (the patients were switched in the meantime)</t>
  </si>
  <si>
    <t>H. Lundbeck A/S Solvay Pharmaceuticals</t>
  </si>
  <si>
    <t>NCT00396214</t>
  </si>
  <si>
    <t>This trial discontinued on 2 May 2008 due to lack of enrolment</t>
  </si>
  <si>
    <t>NCT00347425</t>
  </si>
  <si>
    <t>Schizophrenia and Schizoaffective Disorder</t>
  </si>
  <si>
    <t>NCT00366704</t>
  </si>
  <si>
    <t>Wyeth is now a wholly owned subsidiary of Pfizer Solvay Pharmaceuticals</t>
  </si>
  <si>
    <t>NCT00366327</t>
  </si>
  <si>
    <t>NCT00581451</t>
  </si>
  <si>
    <t>NCT00658645</t>
  </si>
  <si>
    <t>NCT00704509</t>
  </si>
  <si>
    <t>Interim analysis showed inadequate efficacy of bifeprunox</t>
  </si>
  <si>
    <t>NCT00642928</t>
  </si>
  <si>
    <t>Excessive Daytime Sleepiness, Parkinson's Disease</t>
  </si>
  <si>
    <t>NCT01067222</t>
  </si>
  <si>
    <t>Narcolepsy, Excessive Daytime Sleepiness, Cataplexy, Sleep Disorders</t>
  </si>
  <si>
    <t>NCT01067235</t>
  </si>
  <si>
    <t>Narcolepsy, Cataplexy, Excessive Daytime Sleepiness</t>
  </si>
  <si>
    <t>Narcolepsy</t>
  </si>
  <si>
    <t>NCT00661440</t>
  </si>
  <si>
    <t>Merz Pharmaceuticals GmbH</t>
  </si>
  <si>
    <t>Nystagmus, Congenital Idiopathic, Nystagmus, Acquired</t>
  </si>
  <si>
    <t>NCT00799942</t>
  </si>
  <si>
    <t>Nystagmus, Congenital, Nystagmus, Acquired, Multiple Sclerosis</t>
  </si>
  <si>
    <t>NCT00090116</t>
  </si>
  <si>
    <t>NCT00405886</t>
  </si>
  <si>
    <t>Tinnitus</t>
  </si>
  <si>
    <t>NCT00712283</t>
  </si>
  <si>
    <t>NCT00915174</t>
  </si>
  <si>
    <t>NCT00936026</t>
  </si>
  <si>
    <t>Healthy Subjects</t>
  </si>
  <si>
    <t>NCT00955760</t>
  </si>
  <si>
    <t>NCT00972127</t>
  </si>
  <si>
    <t>NCT00739635</t>
  </si>
  <si>
    <t>Subjective Tinnitus</t>
  </si>
  <si>
    <t>NCT00978614</t>
  </si>
  <si>
    <t>NCT00772980</t>
  </si>
  <si>
    <t>NCT01109680</t>
  </si>
  <si>
    <t>Metabolism of Neramexane</t>
  </si>
  <si>
    <t>NCT00983099</t>
  </si>
  <si>
    <t>NCT00920946</t>
  </si>
  <si>
    <t>Huntington Disease</t>
  </si>
  <si>
    <t>NCT01085266</t>
  </si>
  <si>
    <t>Medivation, Inc. Pfizer</t>
  </si>
  <si>
    <t>NCT00387270</t>
  </si>
  <si>
    <t>Medivation, Inc. Huntington Study Group</t>
  </si>
  <si>
    <t>Huntington's Disease</t>
  </si>
  <si>
    <t>NCT00377715</t>
  </si>
  <si>
    <t>Medivation, Inc.</t>
  </si>
  <si>
    <t>NCT00497159</t>
  </si>
  <si>
    <t>NCT00704782</t>
  </si>
  <si>
    <t>NCT00788047</t>
  </si>
  <si>
    <t>Pfizer Medivation, Inc.</t>
  </si>
  <si>
    <t>NCT00829816</t>
  </si>
  <si>
    <t>NCT00827034</t>
  </si>
  <si>
    <t>Alzheimer's Disease, Huntington's Disease</t>
  </si>
  <si>
    <t>NCT00825084</t>
  </si>
  <si>
    <t>NCT00831506</t>
  </si>
  <si>
    <t>NCT00907322</t>
  </si>
  <si>
    <t>NCT00831532</t>
  </si>
  <si>
    <t>Hepatic Failure</t>
  </si>
  <si>
    <t>NCT00824590</t>
  </si>
  <si>
    <t>NCT00931073</t>
  </si>
  <si>
    <t>NCT00675623</t>
  </si>
  <si>
    <t>NCT00988624</t>
  </si>
  <si>
    <t>NCT00838110</t>
  </si>
  <si>
    <t>NCT00990613</t>
  </si>
  <si>
    <t>NCT00975481</t>
  </si>
  <si>
    <t>NCT01066546</t>
  </si>
  <si>
    <t>NCT00912288</t>
  </si>
  <si>
    <t>NCT00939783</t>
  </si>
  <si>
    <t>NCT00954590</t>
  </si>
  <si>
    <t>Moderate to Severe Alzheimer</t>
  </si>
  <si>
    <t>NCT01520727</t>
  </si>
  <si>
    <t>NCT02071810</t>
  </si>
  <si>
    <t>Bial - Portela C S.A.</t>
  </si>
  <si>
    <t>NCT02071823</t>
  </si>
  <si>
    <t>NCT02169479</t>
  </si>
  <si>
    <t>NCT02169895</t>
  </si>
  <si>
    <t>NCT02092168</t>
  </si>
  <si>
    <t>NCT02169453</t>
  </si>
  <si>
    <t>NCT02169466</t>
  </si>
  <si>
    <t>NCT01515891</t>
  </si>
  <si>
    <t>NCT01536366</t>
  </si>
  <si>
    <t>NCT02169440</t>
  </si>
  <si>
    <t>NCT01533116</t>
  </si>
  <si>
    <t>NCT01533077</t>
  </si>
  <si>
    <t>NCT01568034</t>
  </si>
  <si>
    <t>NCT01519284</t>
  </si>
  <si>
    <t>NCT01532128</t>
  </si>
  <si>
    <t>NCT01532141</t>
  </si>
  <si>
    <t>NCT02101190</t>
  </si>
  <si>
    <t>NCT01568047</t>
  </si>
  <si>
    <t>NCT02169414</t>
  </si>
  <si>
    <t>Ezogabine</t>
  </si>
  <si>
    <t>Lacosamide</t>
  </si>
  <si>
    <t>Perampanel</t>
  </si>
  <si>
    <t>Ramelteon</t>
  </si>
  <si>
    <t>Rasagiline</t>
  </si>
  <si>
    <t>Rotigotine</t>
  </si>
  <si>
    <t>MS</t>
  </si>
  <si>
    <t>Fingolimod</t>
  </si>
  <si>
    <t>Teriflunomide</t>
  </si>
  <si>
    <t>NCT00232596</t>
  </si>
  <si>
    <t>GlaxoSmithKline Valeant Pharmaceuticals International, Inc.</t>
  </si>
  <si>
    <t>Partial-Onset Seizures</t>
  </si>
  <si>
    <t>NCT00235755</t>
  </si>
  <si>
    <t>NCT00612105</t>
  </si>
  <si>
    <t>Valeant Pharmaceuticals International, Inc.</t>
  </si>
  <si>
    <t>Postherpetic Neuralgia</t>
  </si>
  <si>
    <t>Comments</t>
  </si>
  <si>
    <t>NCT00861068</t>
  </si>
  <si>
    <t>NCT00861445</t>
  </si>
  <si>
    <t>Painful Diabetic Neuropathy</t>
  </si>
  <si>
    <t>NCT00800215</t>
  </si>
  <si>
    <t>NCT01796938</t>
  </si>
  <si>
    <t>UCB BIOSCIENCES GmbH</t>
  </si>
  <si>
    <t>Healthy, Renal Impairment</t>
  </si>
  <si>
    <t>NCT00861042</t>
  </si>
  <si>
    <t>NCT00238511</t>
  </si>
  <si>
    <t>NCT00238524</t>
  </si>
  <si>
    <t>Diabetic Neuropathy</t>
  </si>
  <si>
    <t>NCT00235469</t>
  </si>
  <si>
    <t>NCT00135109</t>
  </si>
  <si>
    <t>Diabetics Neuropathies</t>
  </si>
  <si>
    <t>NCT00220415</t>
  </si>
  <si>
    <t>Partial Seizures With or Without Secondary Generalization</t>
  </si>
  <si>
    <t>NCT00151879</t>
  </si>
  <si>
    <t>Epilepsies, Partial</t>
  </si>
  <si>
    <t>NCT00136019</t>
  </si>
  <si>
    <t>NCT00350103</t>
  </si>
  <si>
    <t>NCT00220337</t>
  </si>
  <si>
    <t>NCT00485472</t>
  </si>
  <si>
    <t>Osteoarthritis</t>
  </si>
  <si>
    <t>NCT00401830</t>
  </si>
  <si>
    <t>Fibromyalgia Syndrome</t>
  </si>
  <si>
    <t>NCT00235443</t>
  </si>
  <si>
    <t>NCT00440518</t>
  </si>
  <si>
    <t>NCT01450111</t>
  </si>
  <si>
    <t>NCT00655551</t>
  </si>
  <si>
    <t>Partial Epilepsies, Partial Onset Seizures</t>
  </si>
  <si>
    <t>NCT00522275</t>
  </si>
  <si>
    <t>Partial Epilepsies</t>
  </si>
  <si>
    <t>NCT00552305</t>
  </si>
  <si>
    <t>NCT00655486</t>
  </si>
  <si>
    <t>NCT00515619</t>
  </si>
  <si>
    <t>Eisai Inc.</t>
  </si>
  <si>
    <t>NCT01172379</t>
  </si>
  <si>
    <t>Eisai Limited</t>
  </si>
  <si>
    <t>NCT00165789</t>
  </si>
  <si>
    <t>NCT00154063</t>
  </si>
  <si>
    <t>Migraine Prophylaxis</t>
  </si>
  <si>
    <t>NCT00144690</t>
  </si>
  <si>
    <t>NCT00286897</t>
  </si>
  <si>
    <t>NCT00368108</t>
  </si>
  <si>
    <t>NCT00416195</t>
  </si>
  <si>
    <t>Eisai Co., Ltd. Eisai Limited</t>
  </si>
  <si>
    <t>NCT00360412</t>
  </si>
  <si>
    <t>Study stopped due to lack of efficacy.</t>
  </si>
  <si>
    <t>NCT00360308</t>
  </si>
  <si>
    <t>NCT00427011</t>
  </si>
  <si>
    <t>NCT00505622</t>
  </si>
  <si>
    <t>NCT00566462</t>
  </si>
  <si>
    <t>NCT01634360</t>
  </si>
  <si>
    <t>Due to termination of clinical program for Parkinson's Disease</t>
  </si>
  <si>
    <t>NCT00505284</t>
  </si>
  <si>
    <t>Eisai Inc. Eisai Limited</t>
  </si>
  <si>
    <t>NCT00592774</t>
  </si>
  <si>
    <t>Neuralgia</t>
  </si>
  <si>
    <t>NCT00592904</t>
  </si>
  <si>
    <t>NCT00849212</t>
  </si>
  <si>
    <t>Eisai Co., Ltd.</t>
  </si>
  <si>
    <t>Refractory Partial Seizures</t>
  </si>
  <si>
    <t>NCT00700310</t>
  </si>
  <si>
    <t>NCT01240187</t>
  </si>
  <si>
    <t>Duke University</t>
  </si>
  <si>
    <t>NCT00671398</t>
  </si>
  <si>
    <t>Takeda</t>
  </si>
  <si>
    <t>Transient Insomnia</t>
  </si>
  <si>
    <t>NCT00671294</t>
  </si>
  <si>
    <t>Chronic Insomnia</t>
  </si>
  <si>
    <t>NCT00671567</t>
  </si>
  <si>
    <t>NCT00671125</t>
  </si>
  <si>
    <t>NCT00915135</t>
  </si>
  <si>
    <t>NCT00671632</t>
  </si>
  <si>
    <t>Drug Abuse</t>
  </si>
  <si>
    <t>NCT00672061</t>
  </si>
  <si>
    <t>Sleep Apnea, Obstructive</t>
  </si>
  <si>
    <t>NCT00671255</t>
  </si>
  <si>
    <t>NCT00672802</t>
  </si>
  <si>
    <t>Chronic Obstructive Pulmonary Disease, COPD</t>
  </si>
  <si>
    <t>NCT00656994</t>
  </si>
  <si>
    <t>NCT00671086</t>
  </si>
  <si>
    <t>NCT00671190</t>
  </si>
  <si>
    <t>NCT00672724</t>
  </si>
  <si>
    <t>Issues with data collection tool</t>
  </si>
  <si>
    <t>NCT00319215</t>
  </si>
  <si>
    <t>Utrecht Institute for Pharmaceutical Sciences Takeda</t>
  </si>
  <si>
    <t>NCT00755508</t>
  </si>
  <si>
    <t>NCT00568789</t>
  </si>
  <si>
    <t>NCT00237497</t>
  </si>
  <si>
    <t>Balance</t>
  </si>
  <si>
    <t>NCT00316992</t>
  </si>
  <si>
    <t>Chronic Obstructive Pulmonary Disease</t>
  </si>
  <si>
    <t>NCT00247390</t>
  </si>
  <si>
    <t>NCT00755495</t>
  </si>
  <si>
    <t>NCT00325728</t>
  </si>
  <si>
    <t>NCT00492011</t>
  </si>
  <si>
    <t>NCT00414102</t>
  </si>
  <si>
    <t>NCT00492232</t>
  </si>
  <si>
    <t>NCT00756002</t>
  </si>
  <si>
    <t>NCT00502320</t>
  </si>
  <si>
    <t>Lehigh Valley Hospital Takeda Pharmaceuticals North America, Inc.</t>
  </si>
  <si>
    <t>Seasonal Affective Disorder</t>
  </si>
  <si>
    <t>NCT00593736</t>
  </si>
  <si>
    <t>Sleep Disorders, Circadian Rhythm</t>
  </si>
  <si>
    <t>NCT00462254</t>
  </si>
  <si>
    <t>Study discontinued.</t>
  </si>
  <si>
    <t>Southern California Institute for Research and Education</t>
  </si>
  <si>
    <t>NCT02156271</t>
  </si>
  <si>
    <t>NCT00337272</t>
  </si>
  <si>
    <t>Lack of enrollment.</t>
  </si>
  <si>
    <t>Accelerated Community Oncology Research Network Takeda Pharmaceuticals North America, Inc.</t>
  </si>
  <si>
    <t>NCT00595075</t>
  </si>
  <si>
    <t>Brigham and Women's Hospital Takeda</t>
  </si>
  <si>
    <t>NCT01048242</t>
  </si>
  <si>
    <t>University of Pennsylvania Takeda</t>
  </si>
  <si>
    <t>Insomnia, Obstructive Sleep Apnea</t>
  </si>
  <si>
    <t>NCT00739024</t>
  </si>
  <si>
    <t>Recruitment slow and administrative reasons</t>
  </si>
  <si>
    <t>Swedish Medical Center Takeda</t>
  </si>
  <si>
    <t>Migraine, Migraine With Aura, Migraine Without Aura</t>
  </si>
  <si>
    <t>NCT00869167</t>
  </si>
  <si>
    <t>Northwestern University Takeda</t>
  </si>
  <si>
    <t>Insomnia, Asthma</t>
  </si>
  <si>
    <t>NCT00391755</t>
  </si>
  <si>
    <t>Failure to recruit necessary number of patients.</t>
  </si>
  <si>
    <t>Charlottesville Neuroscience Takeda Pharmaceuticals North America, Inc.</t>
  </si>
  <si>
    <t>Migraine Headache</t>
  </si>
  <si>
    <t>NCT00745030</t>
  </si>
  <si>
    <t>Low subject recruitment and enrollment.</t>
  </si>
  <si>
    <t>REM Behavior Disorder, Parkinsonism</t>
  </si>
  <si>
    <t>NCT00576927</t>
  </si>
  <si>
    <t>Emory University National Institutes of Health (NIH)</t>
  </si>
  <si>
    <t>Sleep Deprivation</t>
  </si>
  <si>
    <t>NCT00622427</t>
  </si>
  <si>
    <t>University of Alabama at Birmingham Takeda</t>
  </si>
  <si>
    <t>ADHD With Sleep Onset Insomnia</t>
  </si>
  <si>
    <t>NCT00552760</t>
  </si>
  <si>
    <t>Lehigh Valley Hospital Takeda</t>
  </si>
  <si>
    <t>NCT00595504</t>
  </si>
  <si>
    <t>Massachusetts General Hospital Takeda</t>
  </si>
  <si>
    <t>Schizophrenia, Schizoaffective Disorder, Schizophreniform Disorders</t>
  </si>
  <si>
    <t>NCT00688025</t>
  </si>
  <si>
    <t>Henry Ford Health System Takeda Pharmaceuticals North America, Inc.</t>
  </si>
  <si>
    <t>NCT00642694</t>
  </si>
  <si>
    <t>Enrollment discontinued based on mutually agreed upon decision by PI and funding sponsor</t>
  </si>
  <si>
    <t>University of Texas Southwestern Medical Center Takeda Pharmaceuticals North America, Inc.</t>
  </si>
  <si>
    <t>Major Depressive Disorder, Insomnia</t>
  </si>
  <si>
    <t>NCT00746239</t>
  </si>
  <si>
    <t>Funding for continuation was not received.</t>
  </si>
  <si>
    <t>Penn State University Takeda Pharmaceuticals North America, Inc.</t>
  </si>
  <si>
    <t>Panic Disorder, Insomnia</t>
  </si>
  <si>
    <t>NCT01180855</t>
  </si>
  <si>
    <t>University of Arizona University of Colorado, Denver</t>
  </si>
  <si>
    <t>NCT00585208</t>
  </si>
  <si>
    <t>Sponsor terminated study</t>
  </si>
  <si>
    <t>Lindner Center of HOPE Takeda University of Cincinnati</t>
  </si>
  <si>
    <t>Insomnia, Bipolar Disorder</t>
  </si>
  <si>
    <t>NCT01401413</t>
  </si>
  <si>
    <t>Sleep Medicine Centers of WNY</t>
  </si>
  <si>
    <t>REM Sleep Behavior Disorder</t>
  </si>
  <si>
    <t>NCT00811746</t>
  </si>
  <si>
    <t>Obstructive Sleep Apnea</t>
  </si>
  <si>
    <t>NCT00203060</t>
  </si>
  <si>
    <t>Teva Neuroscience, Inc.</t>
  </si>
  <si>
    <t>NCT00203034</t>
  </si>
  <si>
    <t>Teva Pharmaceutical Industries</t>
  </si>
  <si>
    <t>NCT00203125</t>
  </si>
  <si>
    <t>NCT00203164</t>
  </si>
  <si>
    <t>NCT00203138</t>
  </si>
  <si>
    <t>NCT00203177</t>
  </si>
  <si>
    <t>NCT00104273</t>
  </si>
  <si>
    <t>Teva Pharmaceutical Industries Eisai Inc.</t>
  </si>
  <si>
    <t>Dementia, Alzheimer's Disease</t>
  </si>
  <si>
    <t>NCT00399477</t>
  </si>
  <si>
    <t>NCT00256204</t>
  </si>
  <si>
    <t>NCT00696215</t>
  </si>
  <si>
    <t>Istanbul University</t>
  </si>
  <si>
    <t>NCT01048229</t>
  </si>
  <si>
    <t>Recruitment</t>
  </si>
  <si>
    <t>Qualissima H. Lundbeck A/S</t>
  </si>
  <si>
    <t>Early-stage Parkinson's Disease</t>
  </si>
  <si>
    <t>Restless Legs Syndrome</t>
  </si>
  <si>
    <t>NCT01487096</t>
  </si>
  <si>
    <t>Multiple Sclerosis</t>
  </si>
  <si>
    <t>NCT00489489</t>
  </si>
  <si>
    <t>NCT00475865</t>
  </si>
  <si>
    <t>NCT00811395</t>
  </si>
  <si>
    <t>NCT00134563</t>
  </si>
  <si>
    <t>NCT00001931</t>
  </si>
  <si>
    <t>NCT01761526</t>
  </si>
  <si>
    <t>UCB BIOSCIENCES GmbH Schwarz BioSciences GmbH Alfred-Nobel-Str. 10 40789 Monheim am Rhein</t>
  </si>
  <si>
    <t>NCT01854216</t>
  </si>
  <si>
    <t>NCT00243217</t>
  </si>
  <si>
    <t>Idiopathic Restless Leg Syndrome</t>
  </si>
  <si>
    <t>NCT00244387</t>
  </si>
  <si>
    <t>Parkinson Disease, Idiopathic</t>
  </si>
  <si>
    <t>NCT00242008</t>
  </si>
  <si>
    <t>NCT00243945</t>
  </si>
  <si>
    <t>Idiopathic Parkinson's Disease</t>
  </si>
  <si>
    <t>NCT00243971</t>
  </si>
  <si>
    <t>NCT01634243</t>
  </si>
  <si>
    <t>Otsuka Pharmaceutical Co., Ltd.</t>
  </si>
  <si>
    <t>NCT00296192</t>
  </si>
  <si>
    <t>NCT00275236</t>
  </si>
  <si>
    <t>NCT00136045</t>
  </si>
  <si>
    <t>NCT00292227</t>
  </si>
  <si>
    <t>NCT00135993</t>
  </si>
  <si>
    <t>NCT00389831</t>
  </si>
  <si>
    <t>NCT01964573</t>
  </si>
  <si>
    <t>NCT00498108</t>
  </si>
  <si>
    <t>NCT00263068</t>
  </si>
  <si>
    <t>NCT00593606</t>
  </si>
  <si>
    <t>NCT01628848</t>
  </si>
  <si>
    <t>NCT00594464</t>
  </si>
  <si>
    <t>NCT00594165</t>
  </si>
  <si>
    <t>NCT00464737</t>
  </si>
  <si>
    <t>NCT00881894</t>
  </si>
  <si>
    <t>NCT00594386</t>
  </si>
  <si>
    <t>NCT00599196</t>
  </si>
  <si>
    <t>NCT00501969</t>
  </si>
  <si>
    <t>NCT00505687</t>
  </si>
  <si>
    <t>NCT00474058</t>
  </si>
  <si>
    <t>NCT00498186</t>
  </si>
  <si>
    <t>NCT00519532</t>
  </si>
  <si>
    <t>Due to clinical trial supplies shortage</t>
  </si>
  <si>
    <t>NCT00666965</t>
  </si>
  <si>
    <t>Idiopathic Restless Legs Syndrome</t>
  </si>
  <si>
    <t>NCT00957944</t>
  </si>
  <si>
    <t>NCT00537485</t>
  </si>
  <si>
    <t>Early Parkinson's Disease</t>
  </si>
  <si>
    <t>NCT01631812</t>
  </si>
  <si>
    <t>NCT01059903</t>
  </si>
  <si>
    <t>NCT00663338</t>
  </si>
  <si>
    <t>University College, London Medical Research Council</t>
  </si>
  <si>
    <t>Right Hemisphere Stroke, Hemispatial Neglect, Motor Deficit</t>
  </si>
  <si>
    <t>NCT00239902</t>
  </si>
  <si>
    <t>Novartis Pharmaceuticals</t>
  </si>
  <si>
    <t>Renal Transplantation</t>
  </si>
  <si>
    <t>NCT00239785</t>
  </si>
  <si>
    <t>NCT00099736</t>
  </si>
  <si>
    <t>Kidney Transplantation</t>
  </si>
  <si>
    <t>NCT00239876</t>
  </si>
  <si>
    <t>NCT00099801</t>
  </si>
  <si>
    <t>NCT00099749</t>
  </si>
  <si>
    <t>NCT00098735</t>
  </si>
  <si>
    <t>NCT00239811</t>
  </si>
  <si>
    <t>NCT00239863</t>
  </si>
  <si>
    <t>NCT00239798</t>
  </si>
  <si>
    <t>Novartis Pharmaceuticals Mitsubishi Tanabe Pharma Corporation</t>
  </si>
  <si>
    <t>NCT00416845</t>
  </si>
  <si>
    <t>Novartis</t>
  </si>
  <si>
    <t>NCT00731523</t>
  </si>
  <si>
    <t>Renal Insufficiency</t>
  </si>
  <si>
    <t>NCT00785083</t>
  </si>
  <si>
    <t>Asthma</t>
  </si>
  <si>
    <t>NCT00289978</t>
  </si>
  <si>
    <t>Relapse-remitting Multiple Sclerosis</t>
  </si>
  <si>
    <t>NCT00537082</t>
  </si>
  <si>
    <t>Novartis Mitsubishi Tanabe Pharma Corporation</t>
  </si>
  <si>
    <t>Relapsing Remitting Multiple Sclerosis</t>
  </si>
  <si>
    <t>Dirucotide</t>
  </si>
  <si>
    <t>Laquinimod</t>
  </si>
  <si>
    <t>NCT00468611</t>
  </si>
  <si>
    <t>BioMS Technology Corp.</t>
  </si>
  <si>
    <t>Multiple Sclerosis, Secondary Progressive</t>
  </si>
  <si>
    <t>NCT00870155</t>
  </si>
  <si>
    <t>Eli Lilly and Company; BioMS Technology Corp.</t>
  </si>
  <si>
    <t>Secondary Progressive Multiple Sclerosis</t>
  </si>
  <si>
    <t>NCT00869726</t>
  </si>
  <si>
    <t>NCT00869986</t>
  </si>
  <si>
    <t>NCT00349193</t>
  </si>
  <si>
    <t>PMID</t>
  </si>
  <si>
    <t>DIAS</t>
  </si>
  <si>
    <t>No</t>
  </si>
  <si>
    <t>DEDAS</t>
  </si>
  <si>
    <t>DIAS-2</t>
  </si>
  <si>
    <t>CHANT</t>
  </si>
  <si>
    <t>SAINT II</t>
  </si>
  <si>
    <t>SAINT I</t>
  </si>
  <si>
    <t>Abstract</t>
  </si>
  <si>
    <t>MINDSET01</t>
  </si>
  <si>
    <t>MAESTRO-01</t>
  </si>
  <si>
    <t>25/05/2015</t>
  </si>
  <si>
    <t>P2</t>
  </si>
  <si>
    <t>01/08/2015</t>
  </si>
  <si>
    <t>P1</t>
  </si>
  <si>
    <t>Safety</t>
  </si>
  <si>
    <t>Yes</t>
  </si>
  <si>
    <t>P3</t>
  </si>
  <si>
    <t>This Pfizer run study stopped due to the co-development program for indiplon being terminated between Pfizer and Neurocrine. The study was terminated on 16 November 2006. There were no safety issues leading to the decision to terminate this study.</t>
  </si>
  <si>
    <t>02/08/2015</t>
  </si>
  <si>
    <t>RESTORE 2; Study 302</t>
  </si>
  <si>
    <t>Unknown</t>
  </si>
  <si>
    <t>TEMSO</t>
  </si>
  <si>
    <t>04/08/2015</t>
  </si>
  <si>
    <t>During OLE trial</t>
  </si>
  <si>
    <t>NA</t>
  </si>
  <si>
    <t>Shaibani</t>
  </si>
  <si>
    <t>Comi</t>
  </si>
  <si>
    <t>03/08/2015</t>
  </si>
  <si>
    <t>Negative efficacy results of the MAESTRO-01 trial</t>
  </si>
  <si>
    <t>Parkinson Study Group PRECEPT Investigators</t>
  </si>
  <si>
    <t>Sampaio</t>
  </si>
  <si>
    <t>Rascol</t>
  </si>
  <si>
    <t>S308.3.005</t>
  </si>
  <si>
    <t>Rembrandt; S308.3.001</t>
  </si>
  <si>
    <t>Vermeer; S308.3.003</t>
  </si>
  <si>
    <t>S308.3.002</t>
  </si>
  <si>
    <t>S308.3.006; Extension of S308.3.001 (Rembrandt)</t>
  </si>
  <si>
    <t>S308.3.008; Extension of S308.3.003 (Vermeer)</t>
  </si>
  <si>
    <t xml:space="preserve">S308.3.007; Extension of S308.3.002 </t>
  </si>
  <si>
    <t>Akathisia, Drug-Induced, Dyskinesia, Drug-Induced, Parkinsonian Disorders [Antipsychotic Induced Movement Disorders In Subjects With Schizophrenia]</t>
  </si>
  <si>
    <t>Study P04628</t>
  </si>
  <si>
    <t>Study P04501</t>
  </si>
  <si>
    <t>Study P05145AM1</t>
  </si>
  <si>
    <t>P05175</t>
  </si>
  <si>
    <t>P05550</t>
  </si>
  <si>
    <t>Hauser</t>
  </si>
  <si>
    <t>Factor</t>
  </si>
  <si>
    <t>Hogarth</t>
  </si>
  <si>
    <t>Black</t>
  </si>
  <si>
    <t>Exploratory study; First publication provided NOT found [Black KJ, Campbell MC, Dickerson W, Creech ML, Koller JM, Chung SC, Bandak SI: A randomized, double-blind, placebo-controlled cross-over trial of the adenosine 2a antagonist SYN115 in Parkinson disease. Neurology 74(9): A317, 2010.]</t>
  </si>
  <si>
    <t>MAESTRO-02; Extension of MBP8298-01</t>
  </si>
  <si>
    <t>Freedman</t>
  </si>
  <si>
    <t>MAESTRO-03; Potential abstract said study aimed to randomize N=553, BUT did not report results --&gt; Possibly MAESTRO-01</t>
  </si>
  <si>
    <t>Centre for Addiction and Mental Health; Merck KGaA</t>
  </si>
  <si>
    <t>Goetz</t>
  </si>
  <si>
    <t>Harmony2</t>
  </si>
  <si>
    <t>Dauvilliers</t>
  </si>
  <si>
    <t>Harmony1; Screened N=110, but N=95 were eligible</t>
  </si>
  <si>
    <t>Fleisher</t>
  </si>
  <si>
    <t>Bateman</t>
  </si>
  <si>
    <t>Farlow</t>
  </si>
  <si>
    <t>RESTORA 1</t>
  </si>
  <si>
    <t>Hoever</t>
  </si>
  <si>
    <t>Cruz</t>
  </si>
  <si>
    <t>XENOX</t>
  </si>
  <si>
    <t>XENON</t>
  </si>
  <si>
    <t>EPOCH</t>
  </si>
  <si>
    <t>EPLILONG</t>
  </si>
  <si>
    <t>GEMS</t>
  </si>
  <si>
    <t>ECLIPSE</t>
  </si>
  <si>
    <t>PKiDs</t>
  </si>
  <si>
    <t>Sleep Initiation and Maintenance Disorders in Children With Insomnia</t>
  </si>
  <si>
    <t>Erman</t>
  </si>
  <si>
    <t>Erman M. Kryger M. Soubrane C. Morin C. Hajak G.</t>
  </si>
  <si>
    <t>A randomized double-blind placebo-controlled 12-week trial of eplivanserin in insomniac patients with sleep maintenance difficulties.</t>
  </si>
  <si>
    <t>Sleep. Conference: 23rd Annual Meeting of the Associated Professional Sleep Societies Seattle, WA United States. Conference Start: 20090606 Conference End: 20090611. Conference Publication: (var.pagings). 32 (pp A41), 2009. Date of Publication: 2009.</t>
  </si>
  <si>
    <t>A randomized double-blind placebo-controlled 12-week trial of eplivanserin with long-term open extension in insomniac patients with sleep maintenance difficulties: Results from the double-blind treatment period.</t>
  </si>
  <si>
    <t>Estivili E. Leger D. Soubrane C.</t>
  </si>
  <si>
    <t>Estivili</t>
  </si>
  <si>
    <t>Postmenopausal Symptoms, Menopause, Vasomotor Symptoms [Moderate to severe hot flushes]</t>
  </si>
  <si>
    <t>This trial was stopped prematurely due to the Sponso's decision not to continue the development of esmertazapine for this indication.</t>
  </si>
  <si>
    <t>Ivgy-May</t>
  </si>
  <si>
    <t>Krystal</t>
  </si>
  <si>
    <t>Ramaekers</t>
  </si>
  <si>
    <t>P05794; Publication includes CYP2D6 phenotyping</t>
  </si>
  <si>
    <t>177001/P06472/MK-8265-013</t>
  </si>
  <si>
    <t>46101/P06459/MK-8265-012</t>
  </si>
  <si>
    <t>P05707</t>
  </si>
  <si>
    <t>P05706/RUBY</t>
  </si>
  <si>
    <t>P05708</t>
  </si>
  <si>
    <t>21106/P05701/MK-8265-002</t>
  </si>
  <si>
    <t>P05709</t>
  </si>
  <si>
    <t>Jade/176005/P05697/MK-8265-001</t>
  </si>
  <si>
    <t>176003/P05721/MK-8265-007; Extension of 21106/P05701/MK-8265-002 (NCT00631657)</t>
  </si>
  <si>
    <t>NOCTURNE907</t>
  </si>
  <si>
    <t>SAMS12</t>
  </si>
  <si>
    <t>REST</t>
  </si>
  <si>
    <t>SAMS</t>
  </si>
  <si>
    <t>Sponsor's decision due to absence of demonstration of efficacy of volinanserin in primary insomnia with predominant sleep maintenance problems</t>
  </si>
  <si>
    <t>Healthy [Parkinson Disease]</t>
  </si>
  <si>
    <t>Healthy [Parkinson]</t>
  </si>
  <si>
    <t>Healthy [Parkinson's Disease]</t>
  </si>
  <si>
    <t>Healthy [Parkinson's Disease (PD)]</t>
  </si>
  <si>
    <t>Healthy and renal impairment [Parkinson's Disease]</t>
  </si>
  <si>
    <t>Almeida</t>
  </si>
  <si>
    <t>Rocha</t>
  </si>
  <si>
    <t>SRA-333</t>
  </si>
  <si>
    <t>Healthy [Alzheimer Disease]</t>
  </si>
  <si>
    <t>With citalopram</t>
  </si>
  <si>
    <t>Parks</t>
  </si>
  <si>
    <t>El Gaaloul M. Raje S. Oganesian A. Plotka A. Chalon S. Fauchoux N.</t>
  </si>
  <si>
    <t>Lecozotan SR - A strong in vitro P-GP inhibitor - Does not influence digoxin pharmacokinetics in healthy subjects.</t>
  </si>
  <si>
    <t>Clinical Pharmacology and Therapeutics. Conference: 110th Annual Meeting of the American Society for Clinical Pharmacology and Therapeutics, ASCPT 2009 National Harbor, MD United States. Conference Start: 20090318 Conference End: 20090321. Conference Publication: (var.pagings). 85 (pp S63), 2009. Date of Publication: February 2009.</t>
  </si>
  <si>
    <t>Booth</t>
  </si>
  <si>
    <t>Booth K. Zhao Y. Hua Y. Wilks K. Solomon P. Lucas P. Murray E. Raje S. Black R.S.</t>
  </si>
  <si>
    <t>Safety, tolerabilityand efficacy of lecozotan sr in patients with mild-tomoderate Alzheimer's disease used as monotherapy or adjunctively with a cholinesterase inhibitor.</t>
  </si>
  <si>
    <t>Alzheimer's and Dementia. Conference: Alzheimer's Association International Conference 2012 Vancouver, BC Canada. Conference Start: 20120714 Conference End: 20120719. Conference Publication: (var.pagings). 8 (4 SUPPL. 1) (pp P604), 2012. Date of Publication: 2012.</t>
  </si>
  <si>
    <t>Salloway</t>
  </si>
  <si>
    <t>Arai</t>
  </si>
  <si>
    <t>Hacke</t>
  </si>
  <si>
    <t>Furlan</t>
  </si>
  <si>
    <t>Lees</t>
  </si>
  <si>
    <t>Lyden</t>
  </si>
  <si>
    <t>Shuaib</t>
  </si>
  <si>
    <t>Van Paesschen</t>
  </si>
  <si>
    <t>Meador</t>
  </si>
  <si>
    <t>Kwan</t>
  </si>
  <si>
    <t>Biton</t>
  </si>
  <si>
    <t>Ryvlin</t>
  </si>
  <si>
    <t>An interim analysis revealed the study was unlikely to attain a positive outcome for the efficacy analysis. No safety concerns were detected.</t>
  </si>
  <si>
    <t>N01276</t>
  </si>
  <si>
    <t>N01306</t>
  </si>
  <si>
    <t>French</t>
  </si>
  <si>
    <t>Kasteleijn-Nolst Trenite</t>
  </si>
  <si>
    <t>05/08/2015</t>
  </si>
  <si>
    <t>Kalviaiinen</t>
  </si>
  <si>
    <t>Kalviaiinen R. Genton P. Andermann E. Magaudda A. Frucht S. Schlit A. Gerard D. Van Otterdijk E. Von Rosenstiel P.</t>
  </si>
  <si>
    <t>Brivaracetam in patients with Unverricht-Lundborg disease: Results from two randomized, placebo-controlled, double-blind studies</t>
  </si>
  <si>
    <t>Epilepsia. Conference: 28th International Epilepsy Congress Budapest Hungary. Conference Start: 20090628 Conference End: 20090702. Conference Publication: (var.pagings). 50 (pp 47), 2009. Date of Publication: October 2009.</t>
  </si>
  <si>
    <t>Carisbamate</t>
  </si>
  <si>
    <t>Migraine Headache Prevention</t>
  </si>
  <si>
    <t>Cady</t>
  </si>
  <si>
    <t>Adjunctive</t>
  </si>
  <si>
    <t>Add-on</t>
  </si>
  <si>
    <t>Sperling</t>
  </si>
  <si>
    <t>Elble</t>
  </si>
  <si>
    <t>Smith</t>
  </si>
  <si>
    <t>The trial was stopped based on information from the global phase 3 studies</t>
  </si>
  <si>
    <t>Korean and Japanese patients</t>
  </si>
  <si>
    <t>Korean and Japanese patients; Completed even though precursor was terminated? [Preceding study: 333369-KJ-02]</t>
  </si>
  <si>
    <t>Halford</t>
  </si>
  <si>
    <t>Carisbamate partial onset seizures lacked consistent efficacy data so trials in this indication were terminated</t>
  </si>
  <si>
    <t>Carisbamate Retention Study (CaReS); Adjunctive; CR014317, EudraCT # 2007-02929-78, CARISEPY3007</t>
  </si>
  <si>
    <t>Faught</t>
  </si>
  <si>
    <t>06/08/2015</t>
  </si>
  <si>
    <t>333369EPY2003; Adjunctive</t>
  </si>
  <si>
    <t>MRZ 92579-0738/1, 2007-007663-25</t>
  </si>
  <si>
    <t>MRZ 92579-0707/1, EudraCT Number 2007-002595-34</t>
  </si>
  <si>
    <t>NER-MD-02</t>
  </si>
  <si>
    <t>MRZ 92579-0508/1</t>
  </si>
  <si>
    <t>Suckfull</t>
  </si>
  <si>
    <t>MRZ 92579-0628/1</t>
  </si>
  <si>
    <t>MRZ 92579/TI/1005; Interaction with oral contraceptive</t>
  </si>
  <si>
    <t>MRZ 92579/TI/1002; Interaction with clopidogrel</t>
  </si>
  <si>
    <t>MRZ 92579/TI/1003; Interaction with rifampicin</t>
  </si>
  <si>
    <t>MRZ 92579/TI/1004</t>
  </si>
  <si>
    <t>MRZ 92579/TI/3001, EudraCT Number 2007-007835-16</t>
  </si>
  <si>
    <t>MRZ 92579/TI/1006</t>
  </si>
  <si>
    <t>MRZ 92579/TI/3002, EudraCT Number 2008-000639-16</t>
  </si>
  <si>
    <t>MRZ 92579-1048-0; Quantification of metabolites in plasma and urine</t>
  </si>
  <si>
    <t>Japanese subjects</t>
  </si>
  <si>
    <t>Ho</t>
  </si>
  <si>
    <t>MK0974-004; 420 subjects enrolled, but only 330 took the initial dose of study medication</t>
  </si>
  <si>
    <t>0974-011, MK-0974-011, 2006_525</t>
  </si>
  <si>
    <t>0974-016, 2006_526</t>
  </si>
  <si>
    <t>Connor</t>
  </si>
  <si>
    <t>Depre</t>
  </si>
  <si>
    <t>0974-026, 2008_500</t>
  </si>
  <si>
    <t>Bioequivalence of tablet and liquid forms; 0974-042, MK0974-042, 2009_649</t>
  </si>
  <si>
    <t>Bioequivalence of two tablet forms; 0974-045, MK0974-045, 2009_650</t>
  </si>
  <si>
    <t>0974-012, MK-0974-012, 2006_524</t>
  </si>
  <si>
    <t>0974-014</t>
  </si>
  <si>
    <t>Chaitman</t>
  </si>
  <si>
    <t>0974-031, MK-0974-031, 2007_546</t>
  </si>
  <si>
    <t>The study was terminated based on a recommendation of the DSMB following the identification of two patients with significant elevations in serum transaminases.</t>
  </si>
  <si>
    <t>0974-049, 2008_591</t>
  </si>
  <si>
    <t>Hewitt</t>
  </si>
  <si>
    <t>Co-administration with ibuprofen or acetaminophen; 0974-046, 2008_551, CTRI/2009/091/000291; Publication gives N that completed the study, not randomized</t>
  </si>
  <si>
    <t>HORIZON Investigators</t>
  </si>
  <si>
    <t>HORIZON PLUS (Extension of HORIZON)/DIM20EXT</t>
  </si>
  <si>
    <t>HORIZON/DIM20</t>
  </si>
  <si>
    <t>DIM03, DIMOND</t>
  </si>
  <si>
    <t>DIM02</t>
  </si>
  <si>
    <t>Doody</t>
  </si>
  <si>
    <t>DIMOND</t>
  </si>
  <si>
    <t>Kieburtz</t>
  </si>
  <si>
    <t>DIM13; Combo with donepezil (Aricept)</t>
  </si>
  <si>
    <t>B1451022; Interaction with dextromethorphan</t>
  </si>
  <si>
    <t>DIM17; With memantine or memantine + donepezil</t>
  </si>
  <si>
    <t>Interaction with warfarin; B1451020</t>
  </si>
  <si>
    <t>Japanese subjects and Western subjects; B1451014</t>
  </si>
  <si>
    <t>Interaction with digoxin; B1451021</t>
  </si>
  <si>
    <t>B1451036</t>
  </si>
  <si>
    <t>B1451018</t>
  </si>
  <si>
    <t>B1451019</t>
  </si>
  <si>
    <t>Severely impaired and normal renal function</t>
  </si>
  <si>
    <t>Interaction with ketoconazole and omeprazole; B1451017</t>
  </si>
  <si>
    <t>CONNECTION</t>
  </si>
  <si>
    <t>B1451023</t>
  </si>
  <si>
    <t>B1451027</t>
  </si>
  <si>
    <t>B1451038</t>
  </si>
  <si>
    <t>Abuse potential study in healthy recreational polydrug users</t>
  </si>
  <si>
    <t>This study was terminated on May 7, 2010 due to modification of the dimebon development plan, following the lack of demonstration of efficacy in the completed DIM14 (CONNECTION) Study. The study was not terminated due to any safety findings. Dimebon has been well-tolerated in clinical trials. Demonstration of efficacy for dimebon in Alzheimer's disease is pending completion of the ongoing DIM18 (CONCERT) Study.</t>
  </si>
  <si>
    <t>B1451030</t>
  </si>
  <si>
    <t>This study was terminated on May 7, 2010 due to modification of the dimebon development plan following the lack of demonstration of efficacy in the completed DIM14 (CONNECTION) Study. The study was not terminated due to any safety findings. Dimebon has been well-tolerated in clinical trials. Demonstration of efficacy for dimebon in Alzheimer's disease is pending completion of the ongoing DIM18 (CONCERT) Study.</t>
  </si>
  <si>
    <t>B1451006</t>
  </si>
  <si>
    <t>This study was terminated on May 7, 2010 as part of modification of the dimebon development plan following lack of demonstration of efficacy in the completed DIM14 (CONNECTION) Study. The study was not terminated due to any safety findings. Dimebon has been well -tolerated in clinical trials. Demonstration of efficacy for dimebon in Alzheimer's disease is pending completion of the ongoing DIM18 (CONCERT) Study.</t>
  </si>
  <si>
    <t>B1451029; Extension of trial B1451027</t>
  </si>
  <si>
    <t>CONTACT; DIM19</t>
  </si>
  <si>
    <t>In connection with S1543003 and S1543004; S154.3.005</t>
  </si>
  <si>
    <t>3168A2-304, B3101016</t>
  </si>
  <si>
    <t>S154.2.016</t>
  </si>
  <si>
    <t>S154.2.013</t>
  </si>
  <si>
    <t>S154.3.004; Extension of S1543003</t>
  </si>
  <si>
    <t>S154.2.015</t>
  </si>
  <si>
    <t>3168A1-311</t>
  </si>
  <si>
    <t>3168A2-307</t>
  </si>
  <si>
    <t>S154.2.017; with 26w extension</t>
  </si>
  <si>
    <t>3168A1-312</t>
  </si>
  <si>
    <t>S154.3.002; Extension to study S154.3.001</t>
  </si>
  <si>
    <t>S154.3.016, 2005-003475-20</t>
  </si>
  <si>
    <t>Extension to studies 10206 or 10265</t>
  </si>
  <si>
    <t>S154.3.021, 2006-004973-83</t>
  </si>
  <si>
    <t>Switch study; S154.3.020, 2006-004972-11</t>
  </si>
  <si>
    <t>3168A1-313, B3101009</t>
  </si>
  <si>
    <t>3168A1-314, B3101010</t>
  </si>
  <si>
    <t>3168A2-1005</t>
  </si>
  <si>
    <t>11916A, 2007-001098-27; Quetiapine control</t>
  </si>
  <si>
    <t>11915A, 2007-001097-90; Quetiapine control</t>
  </si>
  <si>
    <t>Tedesco-Silva</t>
  </si>
  <si>
    <t>Combined with cyclosporine and steroids; CFTY720A2218E1</t>
  </si>
  <si>
    <t>CFTY720D2105</t>
  </si>
  <si>
    <t>CFTY720D2108</t>
  </si>
  <si>
    <t>CFTY720D2102</t>
  </si>
  <si>
    <t>FREEDOMS; CFTY720D2301</t>
  </si>
  <si>
    <t>Kappos</t>
  </si>
  <si>
    <t>07/08/2015</t>
  </si>
  <si>
    <t>Saida</t>
  </si>
  <si>
    <t>Japanese patients; CFTY720D1201</t>
  </si>
  <si>
    <t>Follow-on study; Germany; SP0690</t>
  </si>
  <si>
    <t>RESTORE 1; Study 301; Adjunctive</t>
  </si>
  <si>
    <t>Brodie</t>
  </si>
  <si>
    <t>SP0655</t>
  </si>
  <si>
    <t>VRX-RET-E22-NP201</t>
  </si>
  <si>
    <t>SP0614</t>
  </si>
  <si>
    <t>Rauck</t>
  </si>
  <si>
    <t>SP0641</t>
  </si>
  <si>
    <t>Cawello</t>
  </si>
  <si>
    <t>Open-label follow-on trial; SP0665</t>
  </si>
  <si>
    <t>SP0743</t>
  </si>
  <si>
    <t>Zeigler</t>
  </si>
  <si>
    <t xml:space="preserve">SP0742; in the publication, N=495 enrolled, but N=370 randomized (expected 360 to be randomized); no timeline given in registration; publication does not have NCT# </t>
  </si>
  <si>
    <t>Wymer</t>
  </si>
  <si>
    <t>SP0768; approximately 455 subjects will be randomized</t>
  </si>
  <si>
    <t>SP0755, 2004-000290-58; Adjunctive</t>
  </si>
  <si>
    <t>Halasz</t>
  </si>
  <si>
    <t>Krauss</t>
  </si>
  <si>
    <t>SP0757, 2004-002322-22; subjects enrolled in the SP615, or SP774 open-label extension (OLE) trials; IV given to oral drug users</t>
  </si>
  <si>
    <t>SP0754</t>
  </si>
  <si>
    <t>Chung</t>
  </si>
  <si>
    <t>Two titration schemes; SP0874, 2005-005788-27</t>
  </si>
  <si>
    <t>SP0830, 2004-000960-28</t>
  </si>
  <si>
    <t>Based on the outcome of the planned first interim analysis, it was decided not to continue the trial. No safety concerns were identified.</t>
  </si>
  <si>
    <t>SP0905, 2006-005048-97</t>
  </si>
  <si>
    <t>SP0887</t>
  </si>
  <si>
    <t>SP0745</t>
  </si>
  <si>
    <t>SP0906</t>
  </si>
  <si>
    <t>Korean males; SP0952</t>
  </si>
  <si>
    <t>Kim</t>
  </si>
  <si>
    <t>SP0925, 2014-004378-40</t>
  </si>
  <si>
    <t>Fountain</t>
  </si>
  <si>
    <t>SP0756, 2014-004398-18</t>
  </si>
  <si>
    <t>Husain</t>
  </si>
  <si>
    <t>SP0615</t>
  </si>
  <si>
    <t>Rosenfeld</t>
  </si>
  <si>
    <t>Open-label extension of SP925/NCT00655551</t>
  </si>
  <si>
    <t>SP0774, 2004-000152-16; Extension</t>
  </si>
  <si>
    <t>Rosenow</t>
  </si>
  <si>
    <t>E2007-E044-204</t>
  </si>
  <si>
    <t>E2007-A001-214</t>
  </si>
  <si>
    <t>E2007-A001-210</t>
  </si>
  <si>
    <t>Adjunctive; E2007-A001-206, 2005-004199-18; Study 206</t>
  </si>
  <si>
    <t>E2007-E044-301, 2005-004314-33</t>
  </si>
  <si>
    <t>E2007-A001-302</t>
  </si>
  <si>
    <t>E2007-G000-208, 2006-003702-26</t>
  </si>
  <si>
    <t>E2007-G000-303, 2006-002339-26</t>
  </si>
  <si>
    <t>E2007-G000-309, 2006-002937-20; Published in Jan-Feb 2012</t>
  </si>
  <si>
    <t>E2007-A001-220</t>
  </si>
  <si>
    <t>E2007-G000-318, 2007-000801-30</t>
  </si>
  <si>
    <t>E2007-A001-226</t>
  </si>
  <si>
    <t>PD with wearing off motor fluctuations and on period dyskinesias; E2007-E044-205, 2004-000361-35</t>
  </si>
  <si>
    <t>E2007-G000-227, 2006-006488-22</t>
  </si>
  <si>
    <t>E2007-A001-218</t>
  </si>
  <si>
    <t>E2007-G000-228, 2007-005495-13</t>
  </si>
  <si>
    <t>E2007-J081-231</t>
  </si>
  <si>
    <t>10/08/2015</t>
  </si>
  <si>
    <t>Study 306; E2007-G000-306, 2007-006169-33</t>
  </si>
  <si>
    <t>Bioequivalence between 6x2mg tablets and one 12mg tablet; E2007-E044-037</t>
  </si>
  <si>
    <t>Zammit</t>
  </si>
  <si>
    <t>01-02-TL-375-023, U1111-1114-8626; NCT# not stated in the publication</t>
  </si>
  <si>
    <t>01-02-TL-375-017, U1111-1114-8272</t>
  </si>
  <si>
    <t>Roth</t>
  </si>
  <si>
    <t>01-02-TL-375-020, U1111-1114-3130</t>
  </si>
  <si>
    <t>01-02-TL-375-021, U1111-1114-8329</t>
  </si>
  <si>
    <t>Japanese patients; TAK-375-CCT-001, U1111-1115-2062</t>
  </si>
  <si>
    <t>Kohsaka</t>
  </si>
  <si>
    <t>01-02-TL-375-015, U1111-1114-3109</t>
  </si>
  <si>
    <t>Johnson</t>
  </si>
  <si>
    <t>01-03-TL-375-039, U1111-1115-1494</t>
  </si>
  <si>
    <t>Kryger</t>
  </si>
  <si>
    <t>01-02-TL-375-025, U1111-1114-1190</t>
  </si>
  <si>
    <t>01-03-TL-375-038, U1111-1115-1343</t>
  </si>
  <si>
    <t>01-02-TL-375-032, U1111-1114-2594</t>
  </si>
  <si>
    <t>Richardson</t>
  </si>
  <si>
    <t>01-02-TL-375-018, U1111-1114-8304</t>
  </si>
  <si>
    <t>01-04-TL-375-041, U1111-1114-2738</t>
  </si>
  <si>
    <t>05/316, Studynumber:TAK-375/EC103, EudraCT Number 2005-005553-22</t>
  </si>
  <si>
    <t>Mets</t>
  </si>
  <si>
    <t>01-05-TL-375-055, U1111-1114-3348</t>
  </si>
  <si>
    <t>P4</t>
  </si>
  <si>
    <t>01-05-TL-375-060, U1111-1115-1906</t>
  </si>
  <si>
    <t>TAK-375-EC301, U1111-1114-1542, 2004-004350-91</t>
  </si>
  <si>
    <t>01-05-TL-375-068, U1111-1115-1960</t>
  </si>
  <si>
    <t>TAK-375-EC302, 2004-004351-20, U1111-1114-3231</t>
  </si>
  <si>
    <t>Mayer</t>
  </si>
  <si>
    <t>01-05-TL-375-067, U1111-1114-2536; combined with doxepin</t>
  </si>
  <si>
    <t>01-05-TL-375-061, 2004-004351-20, U1111-1115-1644</t>
  </si>
  <si>
    <t>Circadian Dysregulation [Jet lag in healthy volunteers]</t>
  </si>
  <si>
    <t>01-04-TL-375-045, U1111-1115-1566</t>
  </si>
  <si>
    <t>Zee</t>
  </si>
  <si>
    <t>11/08/2015</t>
  </si>
  <si>
    <t>01-05-TL-375-069, U1111-1114-3262</t>
  </si>
  <si>
    <t>Facilitation of discontinuation of zolpidem; 01-06-TL-375-071, U1111-1114-3262</t>
  </si>
  <si>
    <t>01-06-TL-375-081, 2007-000403-15, U1111-1115-2084</t>
  </si>
  <si>
    <t>06-006R; SAM-SAD</t>
  </si>
  <si>
    <t>01-04-TL-375-044</t>
  </si>
  <si>
    <t>#789</t>
  </si>
  <si>
    <t>Pro00013501</t>
  </si>
  <si>
    <t>ACORN AEJSINS0601</t>
  </si>
  <si>
    <t>Nap prior to night shift; Takeda - 103113</t>
  </si>
  <si>
    <t>Cohen</t>
  </si>
  <si>
    <t>CRC 0690</t>
  </si>
  <si>
    <t>07-052R</t>
  </si>
  <si>
    <t>06-013R</t>
  </si>
  <si>
    <t>07-028R</t>
  </si>
  <si>
    <t>IRB00000460, R01 AG028769</t>
  </si>
  <si>
    <t>F071204001</t>
  </si>
  <si>
    <t>Ram-TIME; 07-006R</t>
  </si>
  <si>
    <t>Norris</t>
  </si>
  <si>
    <t>BRD/06/162, MRC77096</t>
  </si>
  <si>
    <t>Bioequivalence of 2 different formulations; SP0987</t>
  </si>
  <si>
    <t>Elshoff</t>
  </si>
  <si>
    <t>Bioequivalence of 1 transdermal patches; SP0951</t>
  </si>
  <si>
    <t>2007P-001929, FWA00003136</t>
  </si>
  <si>
    <t>observational; 07-033R</t>
  </si>
  <si>
    <t>TAKEDA; 06-031R, 112006-017</t>
  </si>
  <si>
    <t>07-013R; concomitant escitalopram</t>
  </si>
  <si>
    <t>06-046R</t>
  </si>
  <si>
    <t>07-11-06-04</t>
  </si>
  <si>
    <t>McElroy</t>
  </si>
  <si>
    <t>NEU1640207B</t>
  </si>
  <si>
    <t>#924</t>
  </si>
  <si>
    <t>TVP-1012/232</t>
  </si>
  <si>
    <t>Substudy of PRESTO; TVP - 1012/133a</t>
  </si>
  <si>
    <t>TVP - 1012/135</t>
  </si>
  <si>
    <t>Extension of TVP - 1012/232</t>
  </si>
  <si>
    <t>TVP - 1012/135 Double Blind</t>
  </si>
  <si>
    <t>TVP-1012-A001-201</t>
  </si>
  <si>
    <t>TVP-1012/PM101</t>
  </si>
  <si>
    <t>ADAGIO; TVP-1012/500</t>
  </si>
  <si>
    <t>Olanow</t>
  </si>
  <si>
    <t>11719A</t>
  </si>
  <si>
    <t>Hanagasi</t>
  </si>
  <si>
    <t>BIA-91067-112</t>
  </si>
  <si>
    <t>BIA-91067-113</t>
  </si>
  <si>
    <t>ACTOR</t>
  </si>
  <si>
    <t>990104, 99-N-0104</t>
  </si>
  <si>
    <t>SP0717; Japanese and Caucasian</t>
  </si>
  <si>
    <t>SP0718; Japanese and Caucasian</t>
  </si>
  <si>
    <t>SP0709</t>
  </si>
  <si>
    <t>Oertel</t>
  </si>
  <si>
    <t>Poewe</t>
  </si>
  <si>
    <t>CLEOPATRA-PD; SP0515</t>
  </si>
  <si>
    <t>Overnight switch from ropinirole, pramipexole and cabergoline to rotigotine transdermal system (SPM 962); SP0824, 2004-002650-59</t>
  </si>
  <si>
    <t>LeWitt</t>
  </si>
  <si>
    <t>SP0826, 2004-002598-21</t>
  </si>
  <si>
    <t>Giladi</t>
  </si>
  <si>
    <t>SP0825, 2004-002609-66</t>
  </si>
  <si>
    <t>243-03-001</t>
  </si>
  <si>
    <t>SP0873, EudraCT: 2005-004290-19</t>
  </si>
  <si>
    <t>SP0794, 2005-002814-39</t>
  </si>
  <si>
    <t>SP0790, 2005-000428-18</t>
  </si>
  <si>
    <t>Trenkwalder</t>
  </si>
  <si>
    <t>SP0864; moxifloxacin as positive control</t>
  </si>
  <si>
    <t>Malik</t>
  </si>
  <si>
    <t>SP0792</t>
  </si>
  <si>
    <t>Hening</t>
  </si>
  <si>
    <t>SP0879, 2006-001937-17</t>
  </si>
  <si>
    <t>Korean subjects; SP0885</t>
  </si>
  <si>
    <t>Subjects who previously participated in SP790 (6-month pivotal trial) or SP794 (sleep lab trial); SP0791, EudraCT Number: 2005-002611-25</t>
  </si>
  <si>
    <t>SP0793</t>
  </si>
  <si>
    <t>SP0908; Korean subjects; Switching from ropinirole to rotigotine transdermal system</t>
  </si>
  <si>
    <t>243-05-001, JapicCTI-060287; dose-finding study</t>
  </si>
  <si>
    <t>Nomoto</t>
  </si>
  <si>
    <t>During and after surgery; SP0882, 2006-005438-19</t>
  </si>
  <si>
    <t>Wullner</t>
  </si>
  <si>
    <t>SP512OL; SP0702</t>
  </si>
  <si>
    <t>Elmer</t>
  </si>
  <si>
    <t>SP888</t>
  </si>
  <si>
    <t>Extension of PREFER; SP715</t>
  </si>
  <si>
    <t>Extension to SP513; SP0716, SP513OL</t>
  </si>
  <si>
    <t>Extension of CLEOPATRA-PD; Extension to SP515; SP0516, 2004-000148-26</t>
  </si>
  <si>
    <t>Open-label extension to the open-label trials SP824 (NCT00242008), SP825 (NCT00243971), and SP826 (NCT00243945); SP0833, 2004-002641-12</t>
  </si>
  <si>
    <t>RECOVER; SP0889, EudraCT No.: 2006-006752-35</t>
  </si>
  <si>
    <t>Extension of SP709/NCT00243217; SP0710; the earlier publications are interim</t>
  </si>
  <si>
    <t>Extension of RECOVER; SP0915, EudraCT number: 2006-006907-35</t>
  </si>
  <si>
    <t>Trenkwalder C, Kies B, Dioszeghy P, Hill D, Surmann E, Boroojerdi B, Whitesides J, Chaudhuri KR. Rotigotine transdermal system for the management of motor function and sleep disturbances in Parkinson’s disease: Results from a 1-year, open-label extension of the RECOVER study. Basal Ganglia. 2012, 2(2):79-85.</t>
  </si>
  <si>
    <t>SP0957; Bioequivalence of 2 patches</t>
  </si>
  <si>
    <t>243-07-001</t>
  </si>
  <si>
    <t>243-06-001</t>
  </si>
  <si>
    <t>O'Connor</t>
  </si>
  <si>
    <t>HMR1726D/2001</t>
  </si>
  <si>
    <t>N=86 continued into the extension (NCT00489489)</t>
  </si>
  <si>
    <t>PDY6046, 2006-004893-29, HMR1726D-2004</t>
  </si>
  <si>
    <t>Extension of PDY6045 (NCT00489489) and PDY6046 (NCT00475865); PUBLICATION ONLY INCLUDES DATA FROM THE EXTENSION OF NCT00489489</t>
  </si>
  <si>
    <t>Pharma</t>
  </si>
  <si>
    <t>Government</t>
  </si>
  <si>
    <t>Biotech</t>
  </si>
  <si>
    <t>Bioprojet</t>
  </si>
  <si>
    <t>Non-profit</t>
  </si>
  <si>
    <t>Pharma AND Non-profit</t>
  </si>
  <si>
    <t>Adjunctive; CARISEPY3014 is an open-label extension following the double-blind study CARISEPY3013 (NCT00740623, N=547)</t>
  </si>
  <si>
    <t>333369EPY2006/CR00210522; follows the double-blind study 333369EPY2003 (N not stated)</t>
  </si>
  <si>
    <t>Lippmann</t>
  </si>
  <si>
    <t>Bioavailability of variably aged tablets; MK-0974-038</t>
  </si>
  <si>
    <t>12/08/2015</t>
  </si>
  <si>
    <t>13/08/2015</t>
  </si>
  <si>
    <t>Schoedel</t>
  </si>
  <si>
    <t>Drug abuse potential of dimebon: A randomized, double-blind, single-dose placebo- and active-controlled crossover study in healthy recreational polydrug users</t>
  </si>
  <si>
    <t>Clinical Pharmacology and Therapeutics. Conference: American Society for Clinical Pharmacology and Therapeutics Dallas, TX United States. Conference Start: 20110302 Conference End: 20110305. Conference Publication: (var.pagings). 89 (pp S42), 2011. Date of Publication: February 2011.</t>
  </si>
  <si>
    <t>Qui</t>
  </si>
  <si>
    <t>Plowchalk</t>
  </si>
  <si>
    <t>Plowchalk D.R. Qiu R. Terra S.G. Corrigan B. Fang J. Fullerton T. Liu J. Byon W. Mordenti J.</t>
  </si>
  <si>
    <t>Lack of a pharmacokinetic and pharmacodynamic interaction between dimebon (latrepirdine) and warfarin in healthy subjects</t>
  </si>
  <si>
    <t>Clinical Pharmacology and Therapeutics. Conference: American Society for Clinical Pharmacology and Therapeutics 2010 Annual Meeting Atlanta, GA United States. Conference Start: 20100317 Conference End: 20100320. Conference Publication: (var.pagings). 87 (pp S57), 2010. Date of Publication: February 2010</t>
  </si>
  <si>
    <t>Lack of a pharmacokinetic interaction between dimebon (latrepirdine) and digoxin in healthy subjects</t>
  </si>
  <si>
    <t>Clinical Pharmacology and Therapeutics. Conference: American Society for Clinical Pharmacology and Therapeutics 2010 Annual Meeting Atlanta, GA United States. Conference Start: 20100317 Conference End: 20100320. Conference Publication: (var.pagings). 87 (pp S91), 2010. Date of Publication: February 2010.</t>
  </si>
  <si>
    <t>Porsteinsson</t>
  </si>
  <si>
    <t>Porteinsson</t>
  </si>
  <si>
    <t>Latrepirdine is well-tolerated in patients with Alzheimer's disease receiving memantine or memantine plus donepezil</t>
  </si>
  <si>
    <t>Tariot</t>
  </si>
  <si>
    <t>A safety, tolerability and pharmacokinetic study of dimebon in patients with Alzheimer's disease already receiving donepezil</t>
  </si>
  <si>
    <t>Alzheimer's and Dementia. Conference: Alzheimer's Association International Conference on Alzheimer's Disease Vienna Austria. Conference Start: 20090711 Conference End: 20090716. Conference Publication: (var.pagings). 5 (4 SUPPL. 1) (pp 251), 2009. Date of Publication: July 2009.</t>
  </si>
  <si>
    <t>14/08/2015</t>
  </si>
  <si>
    <t>Daniels</t>
  </si>
  <si>
    <t>Daniels T. Lu S. Verdru P. Rudd G.D.</t>
  </si>
  <si>
    <t>Safety of lacosamide monotherapy in migraine prophylaxis, fibromyalgia, and osteoarthritis: Placebo-controlled evaluations</t>
  </si>
  <si>
    <t>Epilepsy Currents. Conference: 64th Annual Meeting of the American Epilepsy Society, AES and 3rd Biennial North American Regional Epilepsy Congress San Antonio, TX United States. Conference Start: 20101203 Conference End: 20101207. Conference Publication: (var.pagings). 11 (1 SUPPL. 1) , 2011. Date of Publication: 2011</t>
  </si>
  <si>
    <t>Boulton</t>
  </si>
  <si>
    <t>Adults; Combined with corticosteroids or cyclosporine; CFTY720A0121E1</t>
  </si>
  <si>
    <t>Adults; Combined with corticosteroids or cyclosporine; CFTY720A0124</t>
  </si>
  <si>
    <t>Schmouder</t>
  </si>
  <si>
    <t>Adults; Combined with tacrolimus and steroids; CFTY720A2302E1</t>
  </si>
  <si>
    <t>Adults; CFTY720A2307</t>
  </si>
  <si>
    <t>Adults; CFTY720A2218</t>
  </si>
  <si>
    <t>Adults; CFTY720A2302</t>
  </si>
  <si>
    <t>Adults; With cyclosporine and corticosteroids; CFTY720A0124E1</t>
  </si>
  <si>
    <t>Adults; Versus mycophenolate mofetil; With cyclosporine and corticosteroids; CFTY720A0125E1</t>
  </si>
  <si>
    <t>Hoitsma</t>
  </si>
  <si>
    <t>19/08/2015</t>
  </si>
  <si>
    <t>Gorgoraptis</t>
  </si>
  <si>
    <t>20/08/2015</t>
  </si>
  <si>
    <t>Allen</t>
  </si>
  <si>
    <t>Allen R.P. Winkelman J. Ondo W. Fichtner A. Schollmayer E.</t>
  </si>
  <si>
    <t>Long-term treatment with transdermal rotigotine in patients with idiopathic restless legs syndrome (RLS): Results from a 12-month open-label extension trial.</t>
  </si>
  <si>
    <t>Sleep. Conference: 24th Annual Meeting of the Associated Professional Sleep Societies, LLC, SLEEP 2010 San Antonio, TX United States. Conference Start: 20100605 Conference End: 20100609. Conference Publication: (var.pagings). 33 (pp A251), 2010. Date of Publication: 2010.</t>
  </si>
  <si>
    <t>Benes</t>
  </si>
  <si>
    <t>Benes H. Garcia-Borreguero D. Oertel W. Fichtner A. Schollmayer E. Trenkwalder C.</t>
  </si>
  <si>
    <t>Safety and efficacy of long-term treatment with transdermal rotigotine in patients with idiopathic restless legs syndrome: A 12-month open-label extension study.</t>
  </si>
  <si>
    <t>Movement Disorders. Conference: 14th International Congress of Parkinson's Disease and Movement Disorders Buenos Aires Argentina. Conference Start: 20100613 Conference End: 20100617. Conference Publication: (var.pagings). 25 (pp S515), 2010. Date of Publication: 2010.</t>
  </si>
  <si>
    <t>Mizuno</t>
  </si>
  <si>
    <t>Viallet</t>
  </si>
  <si>
    <t>deMarcaida</t>
  </si>
  <si>
    <t>Parkinson Study Group</t>
  </si>
  <si>
    <t>PRESTO; TV-1012/133</t>
  </si>
  <si>
    <t>21/08/2015</t>
  </si>
  <si>
    <t>Gooneratne</t>
  </si>
  <si>
    <t>Sato R. Malish S. Dickel M. Gray D. Hungs M. Sassoon C.</t>
  </si>
  <si>
    <t>Hypnotics fail to improve polysomnographic quality and efficacy of CPAP titration.</t>
  </si>
  <si>
    <t>Chest. Conference: CHEST 2010 Annual Meeting Vancouver, BC Canada. Conference Start: 20101030 Conference End: 20101104. Conference Publication: (var.pagings). 138 (4) , 2010. Date of Publication: October 2010.</t>
  </si>
  <si>
    <t>Sato</t>
  </si>
  <si>
    <t>Norris E.R. Burke K. Foltz C. Bates E. Zemanek K.J. Kaufmann M.W.</t>
  </si>
  <si>
    <t>Randomized placebo-controlled trial of ramelteon for insomnia and depressive symptoms in patients with seasonal affective disorder.</t>
  </si>
  <si>
    <t>Sleep. Conference: 23rd Annual Meeting of the Associated Professional Sleep Societies Seattle, WA United States. Conference Start: 20090606 Conference End: 20090611. Conference Publication: (var.pagings). 32 (pp A351), 2009. Date of Publication: 2009.</t>
  </si>
  <si>
    <t>Borba</t>
  </si>
  <si>
    <t>Fargason</t>
  </si>
  <si>
    <t>Fargason, R.E., Gamble, K.L., Avis, K.T., Besing, R.C., Jackson, C., Cates, M., and May, R.S. Ramelteon for Insomnia Related to Attention-Deficit/Hyperactivity Disorder (ADHD). Psychopharmacology Bulletin Volume 44 Issue 2</t>
  </si>
  <si>
    <t>Wang-Weigand</t>
  </si>
  <si>
    <t>22/08/2015</t>
  </si>
  <si>
    <t>Objective and subjective efficacy of ramelteon 4 mg in adults with chronic insomnia.</t>
  </si>
  <si>
    <t>European Neuropsychopharmacology. Conference: 22 ECNP Congress Istanbul Turkey. Conference Start: 20090912 Conference End: 20090916. Conference Publication: (var.pagings). 19 (pp S354-S355), 2009. Date of Publication: 2009.</t>
  </si>
  <si>
    <t>Hajak G. Ferini-Strambi L. Wang-Weigand S. Waldron E. Roth T.</t>
  </si>
  <si>
    <t>Hajak</t>
  </si>
  <si>
    <t>23/08/2015</t>
  </si>
  <si>
    <t>Salvadori</t>
  </si>
  <si>
    <t>Full</t>
  </si>
  <si>
    <t>Pharma AND Biotech</t>
  </si>
  <si>
    <t>Fibromyalgia</t>
  </si>
  <si>
    <t>Renal Transplant</t>
  </si>
  <si>
    <t>Hemispatial Neglect</t>
  </si>
  <si>
    <t>RLS</t>
  </si>
  <si>
    <t>OSA</t>
  </si>
  <si>
    <t>MDD</t>
  </si>
  <si>
    <t>ADHD</t>
  </si>
  <si>
    <t>Circadian Rhythm Disorders</t>
  </si>
  <si>
    <t>Jet lag</t>
  </si>
  <si>
    <t>COPD</t>
  </si>
  <si>
    <t>Dyskinesia</t>
  </si>
  <si>
    <t>Drug-Induced Movement Disorder</t>
  </si>
  <si>
    <t>Menopause</t>
  </si>
  <si>
    <t>ICH</t>
  </si>
  <si>
    <t>ALS</t>
  </si>
  <si>
    <t>Essential Tremor</t>
  </si>
  <si>
    <t>HD</t>
  </si>
  <si>
    <t>Healthy [Huntington Disease, Alzheimer Disease]</t>
  </si>
  <si>
    <t>Healthy [Alzheimer's Disease, Huntington's Disease]</t>
  </si>
  <si>
    <t>Nystagmus</t>
  </si>
  <si>
    <t>Cancer</t>
  </si>
  <si>
    <t>El Gaaloul</t>
  </si>
  <si>
    <t>Conference in December 2010 --&gt; Publication in Vol. 11 No. 1 in 2011 --&gt; Jan/Feb 2011 = Jan-2011 for our purposes</t>
  </si>
  <si>
    <t>Solanezumab</t>
  </si>
  <si>
    <t>Opicapone</t>
  </si>
  <si>
    <t>Sleep. Conference: 23rd Annual Meeting of the Associated Professional Sleep Societies Seattle, WA United States. Conference Start: 20090606 Conference End: 20090611. Conference Publication: (var.pagings). 32 (pp A48-A49), 2009. Date of Publication: 2009.</t>
  </si>
  <si>
    <t>The use of ramelteon to advance sleep timing and melatonin phase in delayed sleep phase disorder</t>
  </si>
  <si>
    <t>Zee P. Wang-Weigand S. Ogrinc F. Roth T.</t>
  </si>
  <si>
    <t>Start_Date</t>
  </si>
  <si>
    <t>End_Date</t>
  </si>
  <si>
    <t>Publication_Type</t>
  </si>
  <si>
    <t>Collection_Stage</t>
  </si>
  <si>
    <t>First_author</t>
  </si>
  <si>
    <t>Pub_Date</t>
  </si>
  <si>
    <t>CT_gov_Results_Date</t>
  </si>
  <si>
    <t>Company_Results_Date</t>
  </si>
  <si>
    <t>Sponsor_Type</t>
  </si>
  <si>
    <t>Trial_Indication</t>
  </si>
  <si>
    <t>Trial_Indication_Type</t>
  </si>
  <si>
    <t>Search_Date</t>
  </si>
  <si>
    <t>Search_Month</t>
  </si>
  <si>
    <t>Time_to_Follow_Up</t>
  </si>
  <si>
    <t>Abstract_Accession_No</t>
  </si>
  <si>
    <t>Abstract_Authors</t>
  </si>
  <si>
    <t>Abstract_Title</t>
  </si>
  <si>
    <t>Abstract_Location</t>
  </si>
  <si>
    <t>AB Purpose: Ramelteon is an MT1/MT2 melatonin receptor agonist. The 8 mg dose is currently approved in the United States to treat sleep onset insomnia characterized by difficulty with sleep onset. The goal of the current study was to evaluate the objective and subjective efficacy and safety of ramelteon 4 mg in adults with chronic insomnia. Methods: This was a 35-night, randomized, double-blind, placebo-controlled, parallel-group study of adults (aged 18-64 years) with chronic primary insomnia (based on DSM-TV-TR criteria). Subjects received single-blind placebo for 3 weeks in order to screen out those who exhibited a placebo response (defined as a 30-minute reduction in subjective sleep latency from the first 3 days to the last 3 days of the first, second or third week of the placebo run-in period). After screening, subjects were randomized to receive either double-blind placebo or ramelteon 4 mg 30 minutes before bedtime for 35 days. This was followed by a 2-day placebo run-out period. Objective sleep measurements were evaluated using polysomnography (PSG) in the sleep laboratory on Nights 1-2,15-16, and 29-30. Subjective sleep measurements were evaluated upon awakening using postsleep questionnaires via an interactive voice response system both in the sleep lab after PSG testing and at home (Week 2, 4, and 5). Next-day residual effects were evaluated the morning after PSG recordings. Rebound insomnia (an increase in latency to persistent sleep compared with baseline) was evaluated by PSG on Nights 36-37 of the placebo run-out period. Adverse events (AEs) were monitored throughout the study. Results: A total of 259 subjects were randomized to treatment (129 placebo, mean age 42.3 years; 130 ramelteon 4 mg, mean age 41.7 years). Subjects in the ramelteon 4 mg group demonstrated a statistically significant reduction in mean latency to persistent sleep and a statistically significant increase in total sleep time on Nights 1-2, 15-16, and 29-30 compared with placebo (P &lt; 0.001 for all). Subjective sleep latency and subjective total sleep time were significantly improved both at home and in the sleep lab at all time points compared with placebo (P &lt; 0.05 for all). Subjective wake time after sleep onset was significantly reduced at home compared with placebo (P &lt; 0.004). Subjective sleep quality was significantly improved at home and in the sleep lab at all time points compared with placebo (P &lt; 0.001). No evidence of rebound insomnia or consistent next-day residual effects was detected. Headache (10 placebo, 9 ramelteon), nasopharyngitis (7 placebo, 2 ramelteon), and somnolence (1 placebo, 6 ramelteon) were the most common AEs. Conclusions: Ramelteon 4 mg significantly reduced both objective and subjective sleep latency and significantly improved sleep quality in adults with chronic insomnia. Ramelteon was well tolerated with no evidence of rebound insomnia or next-day residual effects. Disclosure: This study was funded by the Takeda Pharmaceutical Company, Ltd.</t>
  </si>
  <si>
    <t>AB Introduction: One theory regarding seasonal affective disorder (SAD) suggests that lack of natural light accompanying the winter season causes misalignment of the circadian rhythm. This study assessed if ramelteon, a novel sleep-promoting, could resynchronize the circadian rhythm, improve sleep, and decrease depressive symptoms associated with SAD. Methods: In this single-site, single-blind, parallel-group study, participants with a DSM-IV diagnosis of SAD were randomly assigned to receive either ramelteon 8 mg or placebo in addition to their usual care by a psychiatrist and assessed monthly for four months. The mean change from baseline in Pittsburgh Sleep Quality Index (PSQI) scores was used to measure sleep. In addition, the mean change from baseline in the Zung depression scale and the Structured Interview Guide for the Hamilton Depression Rating Scale, SAD version (SIGH-SAD) were used to measure depressive symptoms. Results: Fifty participants were enrolled, 49 were randomized to receive ramelteon or placebo with a mean age of 46.6 years and predominantly female (74%). The efficacy sample included 45 participants who had at least 1 follow-up (ramelteon, n=24; placebo, n=21). The ramelteon group reported marginally better sleep at months 2 (p=.06), 3 (p=.08), and significantly improved month 4 (p&lt;.05). As a secondary measure of sleep, the average score of 3 insomnia items from the SIGH-SAD (HDRS insomnia), was marginally improved at month 2 (p=.02) and significantly improved at months 3 and 4 (p&lt;.01) for the ramelteon group. In addition, the ramelteon group had significantly lower Zung scores and SIGH-SAD scores at months 2, 3, and 4 (p&lt;.05). Conclusion: This study shows that over time, ramelteon was effective at improving sleep quality and reducing depressive symptoms of SAD. This study suggests that ramelteon is another option for those who suffer from SAD.</t>
  </si>
  <si>
    <t>AB Introduction: Ramelteon, a melatonin receptor agonist, has demonstrated both phase-shifting and sleep-promoting effects in previous clinical trials. The goal of the current study was to evaluate the ability of ramelteon to advance sleep timing and melatonin phase in individuals with delayed sleep phase disorder (DSPD). Methods: Adults (&gt;=18 years) meeting diagnostic criteria for DSPD were administered ramelteon 1 mg, 4 mg, 8 mg, or placebo 30 minutes before desired sleep time nightly for 2 weeks, followed by a 1-week placebo run-out period. Sleep was measured using polysomnography during an initial screening period and on Nights 6, 7, 13, and 14 of the treatment period. The primary endpoint was mean latency to persistent sleep (LPS) for Nights 6 and 7. Complete 24-hour endogenous mela- tonin profiles were collected during the screening period and after the 2-week treatment period to compare dim-light melatonin onset time (DLMO) with placebo before and after ramelteon treatment. Results: A total of 132 individuals were included in the study (32 placebo, 32 ramelteon 1 mg, 33 ramelteon 4 mg, 35 ramelteon 8 mg). Mean LPS was reduced at Nights 6 and 7 with ramelteon 4 mg compared with placebo; however, the results did not reach statistical significance (P=0.084). Ramelteon 1 mg and 8 mg did not significantly reduce mean LPS. DLMO was advanced 1 hour 50 min with ramelteon 1 mg compared with placebo. No significant phase shifts were detected with ramelteon 4 mg or 8 mg. Conclusion: Ramelteon 1 mg significantly advanced the timing of the circadian rhythm of melatonin and there was a trend towards a reduction in LPS with ramelteon 4 mg in subjects with DSPD. Further studies are needed to determine the efficacy, timing, and dosage of ramelteon for the treatment of DSPD.</t>
  </si>
  <si>
    <t>AB PURPOSE: Limited studies suggest premedication of patients undergoing initial polysomnography (PSG) for suspected sleep-disordered breathing (SDB) with a nonbenzodiazepine hypnotic agent improves study quality and efficacy of positive airway pressure (PAP) titration. The effects of ramelteon, a melatonin agonist non-controlled substance hypnotic, are unknown in this setting. We compare the effects of eszopiclone and ramelteon on diagnostic quality, sleep architecture and efficacy of PAP titration during split night PSG. METHODS: Patients ages 18-65 undergoing initial split night polysomnogram for suspected sleep disordered breathing were enrolled. Subjects received eszopiclone 3mg, ramelteon 8mg or placebo in a randomized, double-blind fashion, thirty minutes prior to PSG. Sleep latency, total sleep time (TST), sleep efficiency, wake after sleep onset (WASO), sleep architecture, CPAP titration and residual apnea-hypopnea index (AHI) were compared among groups. Frequency of poor quality studies defined as those with total sleep time &lt; 120 min, sleep efficiency &lt; 70%, or CPAP titration studies resulting in either CPAP intolerance or residual AHI &gt; 5/hr were also compared. RESULTS: One-hundred two subjects were enrolled; 42 received eszopiclone, 39 received ramelteon, and 21 control subjects received neither medication. Mean age, height, weight, body mass index, ESS, and baseline AHI were similar among groups. Compared to the ramelteon group, median sleep latency was shorter in the eszopiclone group (13.5 min vs 5.8 min, respectively; p &lt; 0.05). Overall sleep efficiency with eszopiclone was better than with placebo (median 88.7 vs 76.6%, respectively; p&lt; 0.05). Median TST, WASO and sleep architecture were similar among groups. Polysomnographic quality and frequency of successful CPAP titration were also similar among groups. CONCLUSION: In subjects with suspected SDB, neither eszopiclone nor ramelteon improved the quality of polysomnogram or CPAP titration. However, eszopiclone shortened sleep latency and improved sleep efficiency. CLINICAL IMPLICATIONS: Acute administration of single dose eszopiclone or ramelteon does not improve polysomnographic quality or efficacy of CPAP titration in subjects with suspected SDB.</t>
  </si>
  <si>
    <t>AB Objective: To assess the safety and efficacy of long-term treatment with rotigotine in patients with restless legs syndrome (RLS) in a 12-month open-label (OL) extension trial (SP791 [NCT00498108]). Background: Two independent double-blind placebo-controlled trials, SP790 (NCT00136045, 6-month pivotal trial) and SP794 (NCT00275236, 1-month sleep laboratory trial) showed transdermal rotigotine to be well tolerated and efficacious in RLS patients based on IRLS and CGI assessments, as well as PLM-Index in SP794. Previous analysis of the SP791 OL-extension data showed clinically relevant augmentation is uncommon with long-term rotigotine therapy. Methods: Eligible patients completing the double-blind trials had their dose de-escalated. OL rotigotine treatment was titrated upwards and maintained at the patient's optimal dose (1, 2 or 3 mg/24h) for 12 months during surveillance for adverse events (AEs). Efficacy assessments included IRLS, RLS-6, CGI-1 and CGI-2. Results: Of 341 patients entering the study, 91 (27%) discontinued, 58 (17%) due to AEs and 17 (5%) due to lack of efficacy. The most common AEs were application site reactions (33%), nausea (7%), fatigue (7%), nasopharyngitis (6%) and headache (6%). Mean daily dose at the start of maintenance was 2.08 mg/24h; after initial dose titration, 70% of patients required no further dose adjustment; 5% decreased and 24% increased their dose. At the end of maintenance, mean IRLS score was 10.6 (SD: 9.8; -17.0 points from baseline, SD: 10.2), 65% of patients were classified as IRLS responders (IRLS score reduced by &gt;50%), 55% were IRLS remitters (IRLS score of &lt;10 points) and 30% had no RLS symptoms (IRLS score of 0). Illness severity (assessed by CGI-1) improved to a less severe category (normal, borderline ill, or mildly ill) in 81% of patients and change in condition (CGI-2) was categorized as &lt;&lt;very much improved&gt;&gt; or &lt;&lt;much improved&gt;&gt; in 80%. Improvement in both nighttime and daytime symptoms was shown by RLS-6. Conclusions: The favorable safety and efficacy profile of transdermal rotigotine shown in two double-blind trials was maintained for an additional year in this OL extension study at doses of 1, 2, or 3 mg/24h.</t>
  </si>
  <si>
    <t>AB Introduction: A 6-month, double-blind, placebo-controlled trial (SP792 [NCT00135993]) showed that transdermal rotigotine treatment in idiopathic RLS patients was well tolerated and efficacious. We present the results of a subsequent open-label extension study (SP793 [NCT00263068]) for up to an additional 12 months with rotigotine. Methods: Eligible patients completing the double-blind phase had their rotigotine dose de-escalated, then titrated to the patient's optimal dose (up to a maximum of 3 mg/24h), and maintained between 0.5 and 3 mg/24h for 1 year during surveillance for adverse events (AEs). Efficacy assessments included the IRLS, RLS-6, CGI-1, and CGI-2. Results: Of 279 patients entering the SP793 extension, 105 (38%) discontinued (51 [18%] because of AEs). The mean daily dose at the start of maintenance was 1.75 mg/24h. During maintenance, 65% of patients did not require dose adjustment, 10% of patients decreased their dose, and 25% of patients increased their dose. At the end of maintenance, the mean IRLS score of all patients was 8.9 (SD: 9.0, -14.2 points from the SP792 baseline). 64% of patients were IRLS responders (IRLS score reduced by 50% or more from SP792 baseline), 63% were IRLS remitters (IRLS score of &lt; 10 points), and 35% had no RLS symptoms (IRLS score of 0). Illness severity (assessed by CGI-1) improved to a less severe category (normal, borderline ill, or mildly ill) in 79% of patients, and change in condition (assessed by CGI-2) was categorized as "very much/much improved" in 80% of patients. RLS-6 showed improvement for both nighttime and daytime symptoms. The most common AEs were application site reactions (24.4%), nausea (15.4%), somnolence (11.8%), and headache (11.5%). Conclusion: In this open-label extension study, the efficacy profile of rotigotine was maintained over the course of the year. In addition, rotigotine was well tolerated.</t>
  </si>
  <si>
    <t>AB Purpose: To evaluate efficacy and safety of adjunctive brivaracetam (BRV) in patients with Unverricht-Lundborg disease (ULD). Method: In two prospective, multicentre, double-blind studies, patients (A16 years) with genetically ascertained ULD, showing moderate to severe myoclonus (action myoclonus score &gt;30/160), were randomized (1:1:1) to receive twice-daily BRV (study 1: 5 or 150 mg/day; study 2: 50 or 150 mg/day), or placebo. Two-week up-titration followed by 12-week maintenance. The primary efficacy end point was the percentage reduction from baseline on Unified Myoclonus Rating Scale section 4 (UMRS4 xC action myoclonus). Results: Study 1: 56 patients randomized, 54 completed; Study 2: 50 patients randomized, 47 completed. Estimated differences (95% CI) versus placebo in UMRS4 at last treatment visit (ITT; primary nonparametric model): study 1, BRV5 -18.05% (-39.31-4.86; p=0.105), BRV150 0.15% (-26.12-24.96; p=0.942); study 2, BRV50 23.30% (0.68-47.91; p=0.162), BRV150 9.55% (-11.98-37.20; p=0.596). A favorable trend was observed in BRV50 group. Difference versus placebo in change from baseline in QOLIE-31-P total score showed favorable outcome in study 2: BRV50 p=0.029, BRV150 p=0.047. 72-75% placebo-treated and 56-83% BRV-treated patients reported adverse events; most frequently dizziness, myoclonus, headache, and somnolence. 87% (88/101) completed patients entered long-term follow-up. Conclusion: The effect of BRV on action myoclonus as measured by UMRS was not statistically significant in patients with ULD. However, patient number/group was small and due to the nature of the disease interand intrapatient variability was high. BRV was well-tolerated. In future it is important to evaluate further the possibilities to measure drug-effects in ULD. Study sponsor: UCB.</t>
  </si>
  <si>
    <t>AB Background: Dimebon is a novel drug in Phase 3 development for the treatment of Alzheimer's disease (AD). A previous study demonstrated improvement in cognition, function, and behavior in AD patients compared to placebo. The basis for its clinical effects is unknown; preclinical studies suggest dimebon may enhance mitochondrial function in the setting of cellular stress and promote neurite outgrowth. This study evaluated the safety and tolerability of dimebon in AD patients already treated with donepezil. Methods: AD patients stable on donepezil (10 mg daily) for at least 60 days and tolerating it well were randomized to dimebon (n=15) or placebo (n=9). The first 14 patients enrolled (9 dimebon, 5 placebo) underwent gradual within- patient dose-titration including 2.5 mg three times daily (TID) x 7 days, then 5.0 mg TID x 7 days, then 10 mg TID x 7 days, then 20 mg TID x 7 days. The next 10 patients (6 dimebon, 4 placebo) underwent more rapid dose-titration from 10 mg TID x 7 days to 20 mg TID x 7 days. Standard safety and tolerability assessments were collected, including PK of dimebon and donepezil. Results: All patients completed the treatment period except one placebo patient. No serious adverse events (AEs) or deaths occurred. 13/15 (87%) dimebon and 5/9 (56%) of placebo patients reported an AE. All dimebon AEs were mild in severity except 1 fall (moderate, without loss of consciousness) and 1 neuralgia (severe) both assessed as unrelated to study drug. AEs reported in at least 2 Dimebon patients and more frequently than in the placebo group were: fatigue (3/15, 20% vs. 0%), abdominal distension (2/15, 13% vs. 0%), dizziness (2/15, 13% vs. 1/9, 11%), fall (2/15, 13% vs. 0%), hyperkalemia (2/15, 13% vs. 1/9,11%), and nightmare (2/15,13% vs. 0%). These AEs were mild/moderate and resolved with continued treatment. Those patients who underwent the shortened titration period did not have an increased incidence of AEs as compared to those on the gradual titration. Co-administration of Dimebon and donepezil did not result in an increase in Cmax or AUC of either drug. Conclusions: Dimebon was well-tolerated in this study of AD patients already treated with donepezil.</t>
  </si>
  <si>
    <t>AB Introduction: Latrepirdine is an investigational product with a novel mechanism of action that has shown benefit in cognitive function, global function, activities of daily living, and behavior in patients with Alzheimer's disease (AD). Latrepirdine is being evaluated in a large Phase 3 program, both as monotherapy and in combination with approved treatments for AD. Memantine, an NMDA-receptor antagonist, and 4 cholinesterase inhibitors, including donepezil, are currently approved for the symptomatic management of AD. Both memantine and donepezil produce modest improvements in cognition and other aspects of AD when used as monotherapy. In combination, these agents are effective and well-tolerated in patients with moderate-to-severe AD. We evaluated the safety and tolerability of dimebon in combination with memantine, with or without donepezil. Methods: This was a Phase 1, multicenter, randomized, double-blind, safety/tolerability study of latrepirdine in patients (&gt;50 years) with AD and on stable regimens of memantine 10mg twice daily (BID) (Cohort 1); or memantine 10mg BID plus donepezil 10mg/day (Cohort 2). Patients in both Cohorts were sequentially enrolled and randomized (3:1) to receive latrepirdine 10mg 3-times daily (TID) for Days 1-7, increasing to latrepirdine 20mg TID for Days 8-28, or placebo (Days 1-28). Enrollment in Cohort 2 commenced when 8 patients from Cohort 1 had completed 28-days with acceptable safety/tolerability. Following double-blind treatment all patients were eligible to continue receiving latrepirdine as open-label treatment. Results: Among the 46 patients randomized, 17 to Cohort 1 (13 latrepirdine; 4 placebo) and 29 to Cohort 2 (22 latrepirdine, 7 placebo), the mean age was 75.5 years (37% male; 98% white). In Cohorts 1 and 2, 11/13 (85%) and 19/22 (86%) on latrepirdine completed 28-days treatment; no discontinuations occurred in the placebo groups. During the 28-day blinded treatment period 2 patients (2/35; 6%) on latrepirdine, 1 from each Cohort, discontinued due to a treatment-emergent adverse event (TEAE); the other 3 discontinuations withdrew consent. Overall, 14/35 (40%) patients on latrepirdine and 4/11 (36%) on placebo reported &gt;1 TEAE. From Cohort 1, 5/13 (38%) latrepirdine patients and 2/4 (50%) on placebo, and 9/22 (41%) and 2/7 (29%), respectively, from Cohort 2 reported TEAEs. The pattern of AEs for latrepirdine patients was similar in Cohorts 1 and 2. The majority of AEs were mild in intensity. The most common AEs were fatigue, pyrexia, and urinary tract infection, each reported by 2/35 (6%) latrepirdine patients and 0/11 placebo patients. All other AEs were reported by single patients. Two serious AEs were reported in latrepirdine-treated patients (1 from each Cohort), neither was considered related to study drug. No clinically significant laboratory abnormalities were noted. Conclusions: Consistent with the tolerability profile of latrepirdine as monotherapy for AD, addition of latrepirdine to background treatment of memantine-either as monotherapy or in combination with donepezil-was well-tolerated in this study.</t>
  </si>
  <si>
    <t>AB BACKGROUND: Dimebon is under development for the treatment of Alzheimer's and Huntington disease. Warfarin, a narrow therapeutic index anticoagulant and sensitive CYP2C9 substrate, is widely prescribed in the elderly. This study was performed to determine the effect of steady-state dimebon on the single-dose pharmacokinetics (PK) and pharmacodynamics (PD) of warfarin and to evaluate the tolerability of both drugs when co-administered in healthy adult subjects. METHODS: Study design was a Phase 1, open-label, randomized, 2-sequence, 2-treatment, 2-period crossover in 14 healthy male subjects (18-55 y) in a clinical research unit. In Regimen A, 25 mg warfarin was administered alone on Day 1. In Regimen B, 25 mg warfarin was administered on Day 12 in the presence of steady-state dimebon (10 mg TID Days 1-7 and 20 mg TID Days 8-17). A washout period of &gt;7 days was required between regimens. Blood samples for R- and S-warfarin PK and PD analyses were collected up to 144 hrs post dose. Safety evaluations included monitoring of AEs, vital signs, 12-lead ECGs, physical exam, and safety laboratory tests. RESULTS: The ratios of adjusted geometric means of Test (dimebon + warfarin) and Reference (warfarin alone) for R- and S-warfarin PK endpoints AUCinf, AUClast, and Cmax were similar and ranged from 101-104%. The ratios of adjusted geometric means of Test and Reference for PD endpoints AUC-INR and INRmax were also similar (103-104%). The 90% CIs of the ratios for warfarin PK and PD response were all contained within the acceptance range (80%, 125%). Co-administration of dimebon and warfarin was well tolerated in this trial. CONCLUSION: Warfarin PK and PD were unchanged when co-administered with steady-state dimebon, suggesting the two agents can be co-administered without warfarin dose adjustment. Further, these results suggest dimebon is not an inhibitor of CYP2C9 and is not expected to cause drug-drug interactions with drugs metabolized by CYP2C9.</t>
  </si>
  <si>
    <t>AB BACKGROUND: Dimebon is under development for the treatment of Alzheimer's and Huntington disease. Digoxin, a narrow therapeutic index cardiac glycoside and sensitive P-glycoprotein (Pgp) substrate, is commonly prescribed in the elderly. This study was performed to determine the effect of steady-state dimebon on the steady-state pharmacokinetics (PK) of digoxin in healthy adult subjects. METHODS: This was a Phase 1, randomized, investigator- and subject-blind, sponsor-open, placebo-controlled, crossover study in 12 healthy male subjects (18-55 y) in a clinical research unit. Regimen A was digoxin (0.125 mg QD) plus placebo three-times daily (TID at 8-hour intervals) for 14 days. Regimen B was digoxin (0.125 mg QD) plus dimebon three times a day for 14 days (10 mg TID on Days 1-7 and 20 mg TID on Days 8-14). There was a minimum 7-day washout between regimens. Blood and urine samples for digoxin PK were collected on Day 14. Safety evaluations included monitoring of AEs, vital signs, 12-lead ECGs, physical examination, and safety laboratory tests. RESULTS: The ratio of adjusted geometric means between Test (dimebon plus digoxin) and Reference (placebo plus digoxin) for the primary digoxin PK endpoints, AUC24 and Cmin, were 99.1% and 102%, respectively. The 90% CIs of these ratios were completely contained within the acceptance range (80%, 125%). The amount of digoxin excreted in urine (Aetau) and digoxin renal clearance (Clr) were similar between Test and Reference treatments. Co-administration of dimebon and digoxin was well tolerated within this trial. CONCLUSION: Steady-state dimebon had no effect on the steadystate PK or tolerability of digoxin in healthy subjects, suggesting the two agents can be co-administered without digoxin dose adjustment. Given digoxin is a FDA-recommended Pgp probe substrate, this study demonstrated that dimebon should not produce clinically meaningful effects on the PK of Pgp substrates.</t>
  </si>
  <si>
    <t>AB BACKGROUND: Dimebon (latrepirdine) is in development for treatment of neurodegenerative diseases. Clinically, dimebon shows evidence of beneficial central nervous system (CNS) activity, and overall incidence of CNS adverse events is low (primarily somno- lence; depressed mood). This study was performed to evaluate the abuse potential of dimebon. METHODS: This was a single dose, randomized, double-blind, 6-period crossover study ( &gt; 7 day washout) with dimebon (20, 40, 60 mg), alprazolam (ALP; 1, 3 mg), and placebo (PBO) in healthy recreational polydrug users (N=36) with sedative experience. Subjective effects (visual analog scales [VAS]; Addiction Research Center Inventory [ARCI]) were assessed over 24 hours with computer software (SMS, Kendle). Peak effects were analyzed by mixed effect modeling. RESULTS: Both doses of ALP had significantly greater peak effects versus PBO on measures of balance, positive, and sedative effects (example endpoints shown in Table 1); thus, the study can be considered valid. All dimebon doses had significantly lower balance, positive, and sedative effects compared to both ALP doses (all p &lt; 0.0001), and no dose of dimebon was significantly different from PBO on any endpoint (p &gt; 0.05). Similar results were observed on other subjective endpoints (e.g., drug similarity, negative, other effects). CONCLUSION: Dimebon has no significant abuse potential relative to PBO and ALP as assessed by standard subjective measures.</t>
  </si>
  <si>
    <t>AB Background: Lecozotan is a 5-HT 1a receptor antagonist developed for the symptomatic treatment of mild to moderate Alzheimer's disease (AD). Two randomized phase 2b studies were conducted to determine the safety, tolerability, and efficacy of lecozotan sustained release formulation (SR) in mono-therapy or adjunctively with a cholinesterase inhibitor (ChI). Methods: Three lecozotan SR doses (2 5 and 10 mg/day) were investigated in two multicenter, randomized, double-blind, placebo-controlled studies. A total of 372 patients with mild-to-moderate AD were randomly assigned to receive one of the three lecozotan doses, donepezil or placebo in the 12- week mono-therapy study (201study) and 340 patients who were treated with a ChI were randomized to one of the three lecozotan doses or placebo in the 24-week combination therapy study (203 study). Both studies were stratified by MMSE. ADAS-Cog and ADCS-CGIC were the primary efficacy endpoints, and Disability Assessment for Dementia (DAD) was a secondary endpoint. Changes in ADAS-Cog and DAD were analyzed using an ANCOVAmodel and ADCS-CGIC was analyzed with the generalizedCMH test. Results: The most common treatment emergent adverse events in both studies were headache, dizziness, infection, accident injury and nausea. On the ADAS-cog scale in mITT population in study 201 subjects treated with lecozotan SR 10 mg and donepezil showed slight improvement from baseline to week 12. In these 2 groups, the adjusted mean differences from placebo at week 12 were statistically significant without multiplicity adjustment. In study 203 although there was improvement at week 24 in all lecozotan groups over the placebo group for the ADAS-Cog, none of the differences were statistically significant. On ADCS-CGIC, lecozotan groups did not show statistically significant difference from placebo in either study. On DAD, all three lecozotan doses and donepezil in 201 and lecozotan 10mg in 203 showed improvement over their corresponding placebo group, but none were statistically significant. Conclusions: Lecozotan SR was generally safe and well tolerated at the dosage levels tested in the populations studied when used alone or adjunctively with a ChI. The 10mg lecozotan dose showed clinical benefits in ADAS-Cog and DAD in both studies, but not for ADCS-CGIC in either study.</t>
  </si>
  <si>
    <t>AB BACKGROUND: 5-HT1A antagonists such as lecozotan SR (L-SR) may have utility for the treatment of various CNS conditions such as depression and/or Alzheimer's disease. Preclinical bi-directional transport assay in Caco-2 cell in-vitro model using digoxin (DIG) as a probe P-gp substrate indicated that L-SR may be a strong inhibitor of P-glycoprotein (P-gp) substrates (IC50 = 0.9 +/- 0.4 MM). The objectives of the study were to evaluate the effect of multiple doses of L-SR on the single dose pharmacokinetics (PK) profile of DIG and assess the tolerability of their coadministration in healthy adult subjects. METHODS: This open-label, sequential, 2-treatment, 2-period study was conducted in 18 men and 5 women aged between 20-55 years; 20 completed the study. In period 1, each subject received a single 0.5mg oral dose of DIG (day 1). In period 2, after a 9-days washout period, each subject received 12 consecutive once-daily doses of L-SR 10 mg with a single 0.5mg oral dose of DIG concomitantly administered with L-SR after 3 days of dosing to reach steady-state (day 13). Serial blood and urine samples for DIG PK analysis were collected on days 1 and 13 predose and over 192 and 120 hours, respectively. RESULTS: Coadministration of L-SR and DIG was generally well tolerated. No serious adverse events and no clinically relevant drugrelated safety events were reported during the study. There were no relevant differences in the absorption, distribution and elimination PK parameters of DIG when administered alone or in combination with L-SR. The 90% confidence intervals for Cmax, AUCt and AUCinf were within the predefined range of 80-125%. CONCLUSION: Although lecozotan is a strong P-gp inhibitor in in-vitro studies, no clinically relevant PK interaction was observed between multiple doses of L-SR and a single dose of DIG. These results suggest that, the expected therapeutic dose range of the sustained release formulation of lecozotan does not inhibit P-gp in the human gastro-intestinal tract.</t>
  </si>
  <si>
    <t>AB Introduction: Eplivanserin is a novel sleep compound developed at 5 mg/day for chronic insomnia characterized by nocturnal awakenings. Eplivanserin is an Antagonist of Serotonin Two A Receptors (ASTAR) and has no affinity for GABA receptors, unlike benzodiazepines. Methods: In this multicenter, Phase III, double-blind, randomized, placebo-controlled, parallel-group study, 1145 patients with chronic insomnia and sleep maintenance difficulties received eplivanserin 5 mg (N=850) or placebo (N=295) orally for 12 weeks, followed by a 40-week open-label extension with eplivanserin 5 mg. The primary and main secondary efficacy parameters were the change in baseline of patient-reported wake-time after sleep onset (pr-WASO) and of daytime functioning items of the Functional Outcomes of Sleep Questionnaire (FOSQ) at 12 weeks. Additional parameters were total sleep time (TST), number of awakenings (NAW), sleep onset latency (SOL), sleep quality and refreshing sleep quality from patient's questionnaire. Potential next-day effects were assessed on pr-sleepiness in the morning and on pr-ability to concentrate. Results: At 12 weeks, eplivanserin decreased WASO from baseline significantly more than placebo (LS mean difference -13:31 min:s; 95% CI -19:19 to -7:43; p&lt;0.0001). A positive effect of eplivanserin compared with placebo was observed regarding the improvement of activities related to work and hobbies at 12 weeks. Meaningful improvements were seen in NAW (-0.35; 95% CI -0.50 to -0.19), TST (+16:20 min:s; 95% CI 9:14 to 23:27), sleep quality (-0.14; 95% CI -0.21 to -0.06) and refreshing sleep quality (-0.15; 95% CI -0.23 to -0.07) compared with placebo; SOL was unaffected. A favourable effect of eplivanserin for sleepiness in the morning and ability to concentrate (next-day effects) was observed in comparison to placebo. Eplivanserin was well tolerated as compared to placebo. The most frequently reported treatment emergent adverse events (TEAEs) in the eplivanserin group (&gt;1% and at least 1% higher than placebo) were dizziness, diarrhea, somnolence, dry mouth, constipation, diverticulitis, and upper abdominal pain. No rebound insomnia was observed in the 2-week run-out period. Conclusion: Eplivanserin was an effective and globally well-tolerated treatment that improved insomnia characterized by sleep maintenance difficulties with no evidence of next-day residual effects.</t>
  </si>
  <si>
    <t>AB Introduction: Eplivanserin, Antagonist of Serotonin Two A Receptors (ASTAR), is a novel sleep compound developed at 5 mg/day for chronic insomnia characterized by nocturnal awakenings. Eplivanserin increases slow wave sleep and, in contrast to benzodiazepines, does not bind to GABA receptors. Methods: In this multicenter, Phase III, double-blind, randomized, placebo-controlled, parallel-group study, 962 patients with primary insomnia and sleep maintenance difficulties received eplivanserin 5 mg (617 patients) or placebo (345 patients) orally for 12 weeks. The primary efficacy parameter was the change from baseline of patient-reported wake time after sleep onset (pr-WASO) on Week 12. The main secondary parameters assessed the consequences of the treatment of insomnia on daytime functioning using the Functional Outcomes of Sleep Questionnaire (FOSQ). Additional assessments were total sleep time (TST), number of awakenings (NAW), sleep onset latency (SOL), sleep quality, and refreshing sleep quality from the patient's sleep questionnaire. Potential next-day effects were assessed on pr- sleepiness in the morning and on pr-ability to concentrate. Results: Eplivanserin reduced WASO from baseline significantly more than placebo at 12 weeks (LS mean difference -11:32+/-2:49 min:s; 95% CI -17:03 to -6.02; p&lt;0.0001). Meaningful improvements also at week 12 were: TST (+10:56 min:s; 95% CI 3:06 to 18:45), NAW (-0.33; 95% CI -0.48 to -0.19), sleep quality (-0.10; 95% CI -0.19 to -0.02), and refreshing sleep quality (-0.09; 95% CI 0.18 to -0.01) compared with placebo; SOL was unaffected. A favorable effect of eplivanserin for sleepiness in the morning and ability to concentrate (next-day effects) was observed in comparison with placebo. Eplivanserin was well tolerated as compared to placebo. The most frequently reported TEAEs were an incidence of &gt;1% in eplivanserin-treated patients (at least 1% higher than in the placebo group) were dizziness, upper respiratory tract infection, dry mouth, anxiety, depression, gastroenteritis, diverticulitis, urinary tract infection, pharyngolaryngeal pain and vertigo. No rebound insomnia nor meaningful withdrawal symptoms were observed during the 2-week run-out period. Conclusion: Eplivanserin 5 mg daily for 12 weeks was effective in improving insomnia associated with sleep maintenance difficulties and it had no detrimental effect on next-day effects. Eplivanserin was globally well tolerated.</t>
  </si>
  <si>
    <t>AB Introduction: Esmirtazapine maleate is an investigational dual 5-HT2 and H1 receptor antagonist for the treatment of insomnia. This randomized, double-blind, multicenter, placebo-controlled, sleep laboratory trial assessed the eficacy and safety of esmirtazapine in elderly patients with insomnia. Methods: Patients &gt;65 years of age were selected during a single blind placebo screening period which included two polysomnography (PSG) nights. Five hundred and thirty eight patients with a diagnosis of primary insomnia were randomized 1:1:1:1 to receive esmirtazapine 0.5mg, 1.5mg, 3mg, or placebo for 16 days followed by a 7-day single blind placebo period to assess withdrawal and rebound. PSG (Nights 1/2, 15/16) were used to assess eficacy. The primary and key secondary eficacy variables were PSG measured Wake-After-Sleep-Onset (WASO) and Latency-to-Persistent-Sleep (LPS), respectively, averaged over Nights 1, 2, 15, and 16. Daily sleep diaries were also used to assess patient reported eficacy. Residual effects were assessed using the Digit-Symbol Substitution Test, Bond-Lader scale, and morning questionnaire. Potential rebound was assessed using the Tyrer withdrawal symptoms questionnaire. Results: Esmirtazapine 0.5mg, 1.5mg, and 3.0 mg showed statistically signiicant (p&lt;0.0001) improvement in PSG measured WASO with a reduction in median WASO (average over all PSG Nights) of 19.5, 28.8, and 26.2 minutes, respectively compared to placebo. Signiicant difference from placebo on WASO was also observed for the individual time points (P &lt; 0.005). Esmirtazapine also signiicantly improved LPS (p&lt;0.05) and subjective WASO and total-sleep-time. Esmirtazapine 1.5 mg and 3.0 mg generally appeared to have a numerically greater effect than 0.5 mg on most eficacy measures. The most frequently reported adverse event with esmirtazapine was somnolence (3mg=12.0%, 1.5mg=8.8%, 0.5mg=4.5%, placebo=1.5%). There was no evidence of residual effects based on the results of the DSST, Bond-Lader Scale, and morning questionnaire. There was no evidence of rebound insomnia or withdrawal after therapy discontinuation. Conclusion: Esmirtazapine 0.5mg, 1.5mg, and 3mg demonstrated signiicant improvements on measures of sleep maintenance, onset, and duration. Esmirtazapine was generally safe and well-tolerated.</t>
  </si>
  <si>
    <t>Krystal A.D., Roth T., Pong A., Stet L., Ivgy-May N.</t>
  </si>
  <si>
    <t>Schoedel K.A. Cronenberger C. Corrigan B. Fullerton T. Fang J. Martin N. Ryan N. Lopez R. Mordenti J. Smith I. Sellers E.M.</t>
  </si>
  <si>
    <t>Metman</t>
  </si>
  <si>
    <t>Ferreira</t>
  </si>
  <si>
    <t xml:space="preserve">Rocha J., Falcão., Wright L., Nunes T., Soares-da-Silva P. </t>
  </si>
  <si>
    <t xml:space="preserve">Effect of Opicapone multiple-dose regimens on levodopa pharmacokinetics of a single-dose immediate-release 100/25 mg levodopa/carbidopa and levodopa/benserazide in healthy subjects. </t>
  </si>
  <si>
    <t>Sano</t>
  </si>
  <si>
    <t>Rachelle S. Doody, Pierre Tariot, Jeff Cummings, Bengt Winblad, Bryan Selby, Andria Langenberg, Lynn Seely</t>
  </si>
  <si>
    <t>RESULTS FROM CONNECTION: A GLOBAL, PHASE 3 DOUBLE-BLIND, PLACEBOCONTROLLED CONFIRMATORY TRIAL OF DIMEBON (LATREPIRDINE) IN PATIENTS WITH MILD-TO-MODERATE ALZHEIMER’S DISEASE</t>
  </si>
  <si>
    <t>ICAD 2010</t>
  </si>
  <si>
    <t>Background: Dimebon (latrepirdine) is a novel oral agent that significantly improved cognition, behavior, daily functioning and global performance relative to placebo in a 12-month, double-blind trial in patients with mild-to-moderate AD. In preclinical studies, latrepirdine protects neurons from damage and enhances neuronal survival, potentially by stabilizing and improving mitochondrial function. Although the precise mechanism of action remains under investigation, it is distinct from currently available AD medications. Objective: The CONNECTION Phase 3 study is a multinational, placebo-controlled, double-blind study designed to confirm the safety and efficacy of latrepirdine in patients with mild-to-moderate AD. Methods: Community-dwelling patients, each with a caregiver, were randomized 1:1:1 to receive: latrepirdine 20 mg three times daily (tid), latrepirdine 5 mg tid, or matched placebo for 26 weeks. Patients had screening MMSEs of 10 to 24 and were not taking background anti-dementia therapy. The co-primary outcome analyses are comparisons between the latrepirdine 20 mg tid group and the placebo group at Week 26 on 1) the mean change from baseline on the ADAS-cog, and 2) the distribution of the CIBIC-plus. Key secondary assessments include the ADCS-ADL, NPI, and MMSE. The RUD-Lite is also being collected. Safety and tolerability assessments include the frequency and severity of adverse events, laboratory evaluations, and ECGs. Patients completing the Week 26 study visit were offered the opportunity to enroll into an open-label extension study. Results: Enrollment (n ¼ 598) into the study is complete, but the study remains blinded. The mean screening MMSE in the study was 18 (3.7) and the mean age at enrollment was 74 (8.7). 89% of patients completed the study through Week 26 and, 97% of those eligible enrolled into the open-label extension study. Results will be available by the time of the ICAD meeting in July 2010. Conclusions: Latrepirdine is a novel oral agent that is being assessed in a comprehensive Phase 3 program across the spectrum of AD severity, both as monotherapy and as add-on therapy to a background of commonly prescribed AD treatments. Latrepirdine is also being evaluated as a potential therapy for patients with Huntington disease.</t>
  </si>
  <si>
    <t>Mary Sano, Scot Styren, Terence Fullerton, Robert Brunell, Sarah Dubrava, Tom McRae</t>
  </si>
  <si>
    <t>SAFETY AND TOLERABILITY OF DIMEBON FOR UP TO 26 WEEKS IN PATIENTS WITH MILD TO MODERATE ALZHEIMER’S DISEASE</t>
  </si>
  <si>
    <t>Background: Dimebon is an oral agent, in development for the treatment of Alzheimer’s disease. In preclinical studies, dimebon has been shown to protect brain cells from damage and enhance neuronal survival, potentially by stabilizing and improving mitochondrial function. The dimebon mechanism is distinct from currently available AD medications. This 741 subject study examined the safety and tolerability of dimebon 20 mg t.i.d. in mild to moderate AD subjects. Methods: This was a Phase 3, multi-center, randomized, double-blind, placebo-controlled study, conducted at 102 sites in the US and Canada to evaluate the safety and tolerability of dimebon for up to 26 weeks (cohort 1: 26 weeks, N¼254; cohort 2: 12 weeks, N¼487) in AD subjects (MMSE 12-26 inclusive) who were, in general, receiving stable background anti-dementia therapy. Safety and tolerability were assessed by evaluating adverse events (AE) / serious adverse events (SAE), vital signs, physical examinations, safety laboratories, and 12-lead electrocardiograms (ECG). All subjects were genotyped at screening for APOE and CYP2D6 metabolizer status. Results: Dimebon was well-tolerated in both cohorts. The percentages of subjects experiencing at least one AE were similar between the two groups (dimebon: 216 (58.4%) vs. placebo: 212 (57.1%)) as were SAEs (26 (7.0%) vs. 28 (7.5%)). There were 3 deaths in the study - 1 in the dimebon group, 2 in the placebo group. There were 3 seizures - 1 in the dimebon group, 2 in the placebo group. Fatigue and somnolence were the only AEs that occurred in the dimebon group at an incidence of &gt;2% and twice the placebo group [fatigue (5.1% vs. 2.4%); somnolence (5.1% vs. 1.9%)]. The most common AE was urinary tract infection (dimebon: 7.1%; placebo: 7.5%). Most subjects
were on background AD therapy (&gt;80%) and were not receiving CYP2D6 inhibitors (&gt;90%). No meaningful differences were observed in vital signs, ECG, and physical/neurological examination data between the treatment groups or as a result of background anti-dementia therapy, or CYP2D6 or APOE genotype. Conclusions: Dimebon was well-tolerated in both cohorts and no safety signals of concern were identified in this study in which &gt;80% of patients enrolled were receiving background antidementia therapy.</t>
  </si>
  <si>
    <t>Closure_Type</t>
  </si>
  <si>
    <t>Cohort</t>
  </si>
  <si>
    <t>Licensed</t>
  </si>
  <si>
    <t>Rocha et al</t>
  </si>
  <si>
    <t>Neurodegenerative Diseases, 11 (S1), 2013. 11th International Conference on Alzheimer’s and Parkinson’s Diseases (AD/PD) , Florence 2013. http://www.karger.com/ProdukteDB/miscArchiv/NDD_2013_011_s_1/AbstractCD/Authors-R.htm</t>
  </si>
  <si>
    <t>Teal</t>
  </si>
  <si>
    <t>RREACT study. Publication says this trial was not published. http://journals.lww.com/neurotodayonline/Fulltext/2014/01160/Nearly_One_Third_of_Large_Clinical_Trials_Go.8.asp</t>
  </si>
  <si>
    <t>Abstracts From the 2007 International Stroke Conference. Stroke. 2007;38:453-607. Published February 2007.</t>
  </si>
  <si>
    <t>Background and Purpose: Arundic acid (AA) is an astrocyte modulator that demonstrates a wide therapeutic time window in preclinical experimental models with multiple species. In previous acute stroke studies, AA showed promising efficacy results and an acceptable safety profile. We tested the efficacy and safety of AA in patients with acute ischemic stroke when treated within 6 hours after onset of stroke symptoms. The primary endpoint was the proportion of patients with a 90-day modified Rankin Scale (mRS) &lt;= 2. Methods: A randomized, placebo-controlled, double-blind study was conducted in patients with baseline NIH stroke scale (NIHSS) scores of 11–22. Patients were randomized to receive a one-hour intravenous infusion of 4 or 10 mg/kg/hr of AA or placebo once daily for 5 consecutive days. Results: The study was discontinued due to futility based on the results of an interim analysis conducted by the independent Data Safety Monitoring Board. In the final analysis with 841 patients, the proportions of patients reaching mRS &lt;= 2 were 30.5, 26.5, and 29.2% in the placebo, 4, and 10 mg/kg/hr groups, respectively. There were no statistically significant differences among the treatment groups in 90-day mortality and incidence of adverse events. In post-hoc subgroup analyses, the 10 mg/kg/hr dose of AA vs. placebo demonstrated a larger proportion (32.4% vs. 27.1%) of patients with favorable mRS response for those treated later within the 6-hour time window; a greater treatment effect (41.4% vs. 30.6%) was observed when severe strokes were excluded from this analysis. Conclusion: There was no treatment benefit with AA in the overall population assessed in the RREACT study. However, the results of the post-hoc subgroup analyses demonstrated a favorable trend similarly observed in the previous studies, suggesting that a pharmacodynamic target of AA may primarily lie in the pathophysiological processes that occur later in the evolution of acute stroke. A proof-of-concept study is planned to further investigate our findings.</t>
  </si>
  <si>
    <t>Arundic Acid (ONO-2506, MK-0724) in Acute Ischemic Stroke: Results of RREACT Study</t>
  </si>
  <si>
    <t>Philip A Teal, Univ of British Columbia, Vancouver, Canada; David G Sherman, Univ of Texas Health Science Cntr, San Antonio, TX; Daniel H Selchen, Trillium Health Cntr, Mississauga, Canada; James C Grotta, Univ of Texas Med Sch, Houston, TX; Gregory W Albers, Stanford Univ, Palo Alto, CA; Bryan R Due, Hideyasu Ishibashi, Ono Pharma USA, Inc, Lawrenceville, NJ; on behalf of the RREACT Investigators</t>
  </si>
  <si>
    <t>Pharma AND Academic</t>
  </si>
  <si>
    <t>Academic</t>
  </si>
  <si>
    <t>Government AND Academic</t>
  </si>
  <si>
    <t>Pharma AND Academic AND Non-profit</t>
  </si>
  <si>
    <t>Gov</t>
  </si>
  <si>
    <t>Stalled</t>
  </si>
  <si>
    <t>Maier</t>
  </si>
  <si>
    <t>Maier C, Baron R, Jensen TS, Bongardt S, Koch B, Rauschkolb C</t>
  </si>
  <si>
    <t>A pilot randomized, double-blind, placebo-controlled trial to investigate safety and efficacy of SPM 927 in postherpetic neuralgia</t>
  </si>
  <si>
    <t>Poster presented at 6th International Conference on the Mechanisms and Treatment of Neuropathic Pain (ICMTNP), Sept.18–20, 2003. San Francisco, USA</t>
  </si>
  <si>
    <t>Graf R, Frye W, Simpson J, et al</t>
  </si>
  <si>
    <t>Long-term treatment of diabetic neuropathy with lacosamide: results from two long-term open-label trials [P05.019]</t>
  </si>
  <si>
    <t>Poster presentation, April 29, 2009 [AAN MEETING?]</t>
  </si>
  <si>
    <t>LeRoy RF, Krauss G, Fountain NB, Dilley D, D'Cruz O, Doty P</t>
  </si>
  <si>
    <t>Lacosamide: Long-term safety in partial-onset seizures [p077]</t>
  </si>
  <si>
    <t>Epilepsia 2011. 52(Suppl. 6):29.</t>
  </si>
  <si>
    <t>See PDF in Lacosamide Finding Full Texts File</t>
  </si>
  <si>
    <t>Arnulf I</t>
  </si>
  <si>
    <t>Results of clinical trials of tiprolisant in  narcolepsy and Parkinson's disease [S19.05]</t>
  </si>
  <si>
    <t>European Neuropsychopharmacology 2009. 19 Suppl. 3:S204.</t>
  </si>
  <si>
    <t>Lippmann S., Rosenfeld W., Wiegand F., Schmitt J., Novak G.</t>
  </si>
  <si>
    <t>Carisbamate as adjunctive treatment of partial onset seizures in adults: Results at 18 months from an ongoing open-label extension of a double-blind, randomized, dose-ranging study.</t>
  </si>
  <si>
    <t>Epilepsia. Conference: 2009 Annual Meeting of the American Epilepsy Society Boston, MA United States. Conference Start: 20091204 Conference End: 20091208. Conference Publication: (var.pagings). 50 (pp 65), 2009. Date of Publication: November 2009. [Journal: Conference Abstract]</t>
  </si>
  <si>
    <t>Conference Start: 20100305 Conference End: 20100308. Conference Publication: (var.pagings). 18 (3 SUPPL. 1) (pp S75-S76), 2010. Date of Publication: March 2010.</t>
  </si>
  <si>
    <t>Efficacy and safety of esmirtazapine in elderly patients with primary insomnia in a 2-week sleep laboratory trial.</t>
  </si>
  <si>
    <t>Sleep. Conference: 26th Annual Meeting of the Associated Professional Sleep Societies, LLC, SLEEP 2012 Boston, MA United States. Conference Start: 20120609 Conference End: 20120613. Conference Publication: (var.pagings). 35 (pp A222), 2012. Date of Publication: 2012. [Journal: Conference Abstract]</t>
  </si>
  <si>
    <t>Poster sent by UCB</t>
  </si>
  <si>
    <t>Automatically_indexed_on_CT.gov</t>
  </si>
  <si>
    <t>Trial_Length_Months</t>
  </si>
  <si>
    <t>Extension_Study</t>
  </si>
  <si>
    <t>Publication Characteristics</t>
  </si>
  <si>
    <t>CT_gov_Results_Posted</t>
  </si>
  <si>
    <t>Company_Results_Posted</t>
  </si>
  <si>
    <t>Publication_n_ALL_TYPES</t>
  </si>
  <si>
    <t>Publication_n_FULL_TEXT_ONLY</t>
  </si>
  <si>
    <t>Trial_Status</t>
  </si>
  <si>
    <t>More CT.gov Trial Characteristics</t>
  </si>
  <si>
    <t>Publication Searches</t>
  </si>
  <si>
    <t>Delay_to_Pub-FULL_TEXT_ONLY_Months</t>
  </si>
  <si>
    <t>Delay_to_Pub-ALL_TYPES_Months</t>
  </si>
  <si>
    <t>Basic Trial Characteristics</t>
  </si>
  <si>
    <t>Industry_Only_Funding</t>
  </si>
  <si>
    <t>Abstract Publication References</t>
  </si>
  <si>
    <t>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</si>
</sst>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5" x14ac:knownFonts="1">
    <font>
      <sz val="11"/>
      <color theme="1"/>
      <name val="Calibri"/>
      <family val="2"/>
      <scheme val="minor"/>
    </font>
    <font>
      <sz val="11"/>
      <color theme="1"/>
      <name val="Cambria"/>
      <family val="1"/>
    </font>
    <font>
      <sz val="11"/>
      <name val="Cambria"/>
      <family val="1"/>
    </font>
    <font>
      <b/>
      <sz val="11"/>
      <name val="Cambria"/>
      <family val="1"/>
    </font>
    <font>
      <b/>
      <sz val="11"/>
      <color theme="1"/>
      <name val="Cambria"/>
      <family val="1"/>
    </font>
  </fonts>
  <fills count="4">
    <fill>
      <patternFill patternType="none"/>
    </fill>
    <fill>
      <patternFill patternType="gray125"/>
    </fill>
    <fill>
      <patternFill patternType="solid">
        <fgColor rgb="FF00B0F0"/>
        <bgColor indexed="64"/>
      </patternFill>
    </fill>
    <fill>
      <patternFill patternType="solid">
        <fgColor rgb="FF0070C0"/>
        <bgColor indexed="64"/>
      </patternFill>
    </fill>
  </fills>
  <borders count="9">
    <border>
      <left/>
      <right/>
      <top/>
      <bottom/>
      <diagonal/>
    </border>
    <border>
      <left style="thin">
        <color indexed="64"/>
      </left>
      <right/>
      <top/>
      <bottom/>
      <diagonal/>
    </border>
    <border>
      <left/>
      <right/>
      <top style="thin">
        <color indexed="64"/>
      </top>
      <bottom/>
      <diagonal/>
    </border>
    <border>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74">
    <xf numFmtId="0" fontId="0" fillId="0" borderId="0" xfId="0"/>
    <xf numFmtId="0" fontId="1" fillId="0" borderId="0" xfId="0" applyFont="1" applyFill="1"/>
    <xf numFmtId="0" fontId="2" fillId="0" borderId="0" xfId="0" applyFont="1" applyFill="1"/>
    <xf numFmtId="0" fontId="3" fillId="0" borderId="0" xfId="0" applyFont="1" applyFill="1"/>
    <xf numFmtId="0" fontId="1" fillId="0" borderId="0" xfId="0" applyFont="1" applyFill="1" applyAlignment="1">
      <alignment horizontal="left"/>
    </xf>
    <xf numFmtId="0" fontId="4" fillId="0" borderId="0" xfId="0" applyFont="1" applyFill="1" applyAlignment="1">
      <alignment horizontal="left"/>
    </xf>
    <xf numFmtId="0" fontId="4" fillId="2" borderId="0" xfId="0" applyFont="1" applyFill="1" applyAlignment="1">
      <alignment horizontal="left" wrapText="1"/>
    </xf>
    <xf numFmtId="17" fontId="1" fillId="0" borderId="0" xfId="0" applyNumberFormat="1" applyFont="1" applyFill="1" applyAlignment="1">
      <alignment horizontal="left"/>
    </xf>
    <xf numFmtId="17" fontId="2" fillId="0" borderId="0" xfId="0" applyNumberFormat="1" applyFont="1" applyFill="1" applyAlignment="1">
      <alignment horizontal="left"/>
    </xf>
    <xf numFmtId="0" fontId="1" fillId="0" borderId="0" xfId="0" applyFont="1" applyAlignment="1">
      <alignment horizontal="left"/>
    </xf>
    <xf numFmtId="17" fontId="2" fillId="0" borderId="0" xfId="0" applyNumberFormat="1" applyFont="1" applyFill="1" applyAlignment="1">
      <alignment horizontal="center"/>
    </xf>
    <xf numFmtId="0" fontId="1" fillId="0" borderId="0" xfId="0" applyFont="1" applyFill="1" applyAlignment="1">
      <alignment horizontal="left" wrapText="1"/>
    </xf>
    <xf numFmtId="0" fontId="2" fillId="0" borderId="0" xfId="0" applyFont="1" applyFill="1" applyAlignment="1">
      <alignment horizontal="left"/>
    </xf>
    <xf numFmtId="0" fontId="3" fillId="0" borderId="0" xfId="0" applyFont="1" applyFill="1" applyAlignment="1">
      <alignment horizontal="left"/>
    </xf>
    <xf numFmtId="17" fontId="1" fillId="0" borderId="0" xfId="0" applyNumberFormat="1" applyFont="1" applyFill="1" applyAlignment="1">
      <alignment vertical="top"/>
    </xf>
    <xf numFmtId="17" fontId="2" fillId="0" borderId="0" xfId="0" applyNumberFormat="1" applyFont="1" applyFill="1" applyAlignment="1">
      <alignment vertical="top"/>
    </xf>
    <xf numFmtId="0" fontId="1" fillId="0" borderId="0" xfId="0" applyFont="1" applyAlignment="1">
      <alignment vertical="top"/>
    </xf>
    <xf numFmtId="0" fontId="4" fillId="2" borderId="0" xfId="0" applyFont="1" applyFill="1" applyAlignment="1">
      <alignment horizontal="center" wrapText="1"/>
    </xf>
    <xf numFmtId="0" fontId="1" fillId="0" borderId="0" xfId="0" applyFont="1" applyFill="1" applyAlignment="1">
      <alignment vertical="top"/>
    </xf>
    <xf numFmtId="17" fontId="2" fillId="0" borderId="0" xfId="0" applyNumberFormat="1" applyFont="1" applyFill="1" applyAlignment="1">
      <alignment horizontal="left" vertical="top"/>
    </xf>
    <xf numFmtId="0" fontId="1" fillId="0" borderId="0" xfId="0" applyNumberFormat="1" applyFont="1" applyFill="1" applyAlignment="1">
      <alignment horizontal="left"/>
    </xf>
    <xf numFmtId="0" fontId="4" fillId="2" borderId="0" xfId="0" applyNumberFormat="1" applyFont="1" applyFill="1" applyAlignment="1">
      <alignment horizontal="left" wrapText="1"/>
    </xf>
    <xf numFmtId="0" fontId="2" fillId="0" borderId="0" xfId="0" applyNumberFormat="1" applyFont="1" applyFill="1" applyAlignment="1">
      <alignment horizontal="left"/>
    </xf>
    <xf numFmtId="0" fontId="1" fillId="0" borderId="0" xfId="0" applyNumberFormat="1" applyFont="1" applyAlignment="1">
      <alignment horizontal="left"/>
    </xf>
    <xf numFmtId="17" fontId="4" fillId="0" borderId="0" xfId="0" applyNumberFormat="1" applyFont="1" applyFill="1" applyAlignment="1">
      <alignment horizontal="left"/>
    </xf>
    <xf numFmtId="0" fontId="4" fillId="0" borderId="0" xfId="0" applyFont="1" applyFill="1" applyAlignment="1">
      <alignment horizontal="center"/>
    </xf>
    <xf numFmtId="0" fontId="1" fillId="0" borderId="1" xfId="0" applyFont="1" applyFill="1" applyBorder="1" applyAlignment="1">
      <alignment horizontal="left"/>
    </xf>
    <xf numFmtId="0" fontId="1" fillId="0" borderId="1" xfId="0" applyFont="1" applyBorder="1" applyAlignment="1">
      <alignment horizontal="left"/>
    </xf>
    <xf numFmtId="17" fontId="1" fillId="0" borderId="2" xfId="0" applyNumberFormat="1" applyFont="1" applyFill="1" applyBorder="1" applyAlignment="1">
      <alignment horizontal="center"/>
    </xf>
    <xf numFmtId="17" fontId="1" fillId="0" borderId="0" xfId="0" applyNumberFormat="1" applyFont="1" applyFill="1" applyBorder="1" applyAlignment="1">
      <alignment horizontal="center"/>
    </xf>
    <xf numFmtId="17" fontId="1" fillId="0" borderId="0" xfId="0" applyNumberFormat="1" applyFont="1" applyFill="1" applyAlignment="1">
      <alignment horizontal="center"/>
    </xf>
    <xf numFmtId="0" fontId="4" fillId="0" borderId="0" xfId="0" applyFont="1" applyAlignment="1">
      <alignment horizontal="center"/>
    </xf>
    <xf numFmtId="0" fontId="3" fillId="0" borderId="0" xfId="0" applyFont="1" applyFill="1" applyAlignment="1">
      <alignment horizontal="center"/>
    </xf>
    <xf numFmtId="0" fontId="1" fillId="0" borderId="0" xfId="0" applyFont="1" applyFill="1" applyBorder="1" applyAlignment="1">
      <alignment horizontal="center"/>
    </xf>
    <xf numFmtId="0" fontId="1" fillId="0" borderId="0" xfId="0" applyFont="1" applyFill="1" applyAlignment="1">
      <alignment horizontal="center"/>
    </xf>
    <xf numFmtId="0" fontId="1" fillId="0" borderId="0" xfId="0" applyFont="1" applyFill="1" applyBorder="1" applyAlignment="1">
      <alignment horizontal="left"/>
    </xf>
    <xf numFmtId="0" fontId="1" fillId="0" borderId="3" xfId="0" applyNumberFormat="1" applyFont="1" applyFill="1" applyBorder="1" applyAlignment="1">
      <alignment horizontal="left"/>
    </xf>
    <xf numFmtId="17" fontId="2" fillId="0" borderId="0" xfId="0" applyNumberFormat="1" applyFont="1" applyFill="1" applyBorder="1" applyAlignment="1">
      <alignment horizontal="center"/>
    </xf>
    <xf numFmtId="0" fontId="2" fillId="0" borderId="0" xfId="0" applyFont="1" applyFill="1" applyAlignment="1">
      <alignment horizontal="center"/>
    </xf>
    <xf numFmtId="0" fontId="1" fillId="0" borderId="0" xfId="0" applyFont="1" applyAlignment="1">
      <alignment horizontal="center"/>
    </xf>
    <xf numFmtId="0" fontId="1" fillId="0" borderId="0" xfId="0" applyNumberFormat="1" applyFont="1" applyFill="1" applyBorder="1" applyAlignment="1">
      <alignment horizontal="left"/>
    </xf>
    <xf numFmtId="0" fontId="1" fillId="0" borderId="0" xfId="0" applyFont="1" applyBorder="1" applyAlignment="1">
      <alignment horizontal="center"/>
    </xf>
    <xf numFmtId="0" fontId="4" fillId="2" borderId="0" xfId="0" applyFont="1" applyFill="1" applyBorder="1" applyAlignment="1">
      <alignment horizontal="left" wrapText="1"/>
    </xf>
    <xf numFmtId="0" fontId="2" fillId="0" borderId="0" xfId="0" applyFont="1" applyFill="1" applyBorder="1" applyAlignment="1">
      <alignment horizontal="left"/>
    </xf>
    <xf numFmtId="0" fontId="1" fillId="0" borderId="0" xfId="0" applyFont="1" applyBorder="1" applyAlignment="1">
      <alignment horizontal="left"/>
    </xf>
    <xf numFmtId="0" fontId="4" fillId="0" borderId="0" xfId="0" applyFont="1" applyFill="1" applyBorder="1" applyAlignment="1">
      <alignment horizontal="center"/>
    </xf>
    <xf numFmtId="164" fontId="1" fillId="0" borderId="4" xfId="0" applyNumberFormat="1" applyFont="1" applyFill="1" applyBorder="1" applyAlignment="1">
      <alignment horizontal="left"/>
    </xf>
    <xf numFmtId="0" fontId="1" fillId="0" borderId="4" xfId="0" applyFont="1" applyFill="1" applyBorder="1" applyAlignment="1">
      <alignment horizontal="left"/>
    </xf>
    <xf numFmtId="0" fontId="1" fillId="0" borderId="4" xfId="0" applyFont="1" applyFill="1" applyBorder="1"/>
    <xf numFmtId="0" fontId="2" fillId="0" borderId="4" xfId="0" applyFont="1" applyFill="1" applyBorder="1" applyAlignment="1">
      <alignment horizontal="left"/>
    </xf>
    <xf numFmtId="0" fontId="2" fillId="0" borderId="4" xfId="0" applyFont="1" applyFill="1" applyBorder="1"/>
    <xf numFmtId="0" fontId="1" fillId="0" borderId="4" xfId="0" applyFont="1" applyBorder="1" applyAlignment="1">
      <alignment horizontal="left"/>
    </xf>
    <xf numFmtId="0" fontId="1" fillId="0" borderId="5" xfId="0" applyFont="1" applyFill="1" applyBorder="1" applyAlignment="1">
      <alignment horizontal="left"/>
    </xf>
    <xf numFmtId="0" fontId="1" fillId="0" borderId="5" xfId="0" applyFont="1" applyBorder="1" applyAlignment="1">
      <alignment horizontal="left"/>
    </xf>
    <xf numFmtId="17" fontId="1" fillId="0" borderId="4" xfId="0" applyNumberFormat="1" applyFont="1" applyFill="1" applyBorder="1" applyAlignment="1">
      <alignment horizontal="left"/>
    </xf>
    <xf numFmtId="17" fontId="2" fillId="0" borderId="4" xfId="0" applyNumberFormat="1" applyFont="1" applyFill="1" applyBorder="1" applyAlignment="1">
      <alignment horizontal="left"/>
    </xf>
    <xf numFmtId="0" fontId="1" fillId="0" borderId="0" xfId="0" applyFont="1" applyFill="1" applyBorder="1"/>
    <xf numFmtId="0" fontId="2" fillId="0" borderId="0" xfId="0" applyFont="1" applyFill="1" applyBorder="1"/>
    <xf numFmtId="0" fontId="1" fillId="3" borderId="0" xfId="0" applyFont="1" applyFill="1" applyAlignment="1">
      <alignment horizontal="left"/>
    </xf>
    <xf numFmtId="0" fontId="4" fillId="3" borderId="0" xfId="0" applyFont="1" applyFill="1" applyAlignment="1">
      <alignment horizontal="left" wrapText="1"/>
    </xf>
    <xf numFmtId="0" fontId="4" fillId="3" borderId="6" xfId="0" applyFont="1" applyFill="1" applyBorder="1" applyAlignment="1">
      <alignment horizontal="center"/>
    </xf>
    <xf numFmtId="0" fontId="4" fillId="3" borderId="7" xfId="0" applyFont="1" applyFill="1" applyBorder="1" applyAlignment="1">
      <alignment horizontal="center"/>
    </xf>
    <xf numFmtId="0" fontId="4" fillId="3" borderId="8" xfId="0" applyFont="1" applyFill="1" applyBorder="1" applyAlignment="1">
      <alignment horizontal="center"/>
    </xf>
    <xf numFmtId="0" fontId="4" fillId="3" borderId="4" xfId="0" applyFont="1" applyFill="1" applyBorder="1" applyAlignment="1">
      <alignment horizontal="left" wrapText="1"/>
    </xf>
    <xf numFmtId="0" fontId="4" fillId="3" borderId="0" xfId="0" applyNumberFormat="1" applyFont="1" applyFill="1" applyAlignment="1">
      <alignment horizontal="left" wrapText="1"/>
    </xf>
    <xf numFmtId="0" fontId="4" fillId="3" borderId="0" xfId="0" applyNumberFormat="1" applyFont="1" applyFill="1" applyBorder="1" applyAlignment="1">
      <alignment horizontal="left" wrapText="1"/>
    </xf>
    <xf numFmtId="0" fontId="4" fillId="2" borderId="6" xfId="0" applyFont="1" applyFill="1" applyBorder="1" applyAlignment="1">
      <alignment horizontal="center"/>
    </xf>
    <xf numFmtId="0" fontId="4" fillId="2" borderId="7" xfId="0" applyFont="1" applyFill="1" applyBorder="1" applyAlignment="1">
      <alignment horizontal="center"/>
    </xf>
    <xf numFmtId="0" fontId="4" fillId="2" borderId="8" xfId="0" applyFont="1" applyFill="1" applyBorder="1" applyAlignment="1">
      <alignment horizontal="center"/>
    </xf>
    <xf numFmtId="0" fontId="4" fillId="2" borderId="4" xfId="0" applyFont="1" applyFill="1" applyBorder="1" applyAlignment="1">
      <alignment horizontal="left" wrapText="1"/>
    </xf>
    <xf numFmtId="0" fontId="4" fillId="3" borderId="0" xfId="0" applyFont="1" applyFill="1" applyAlignment="1">
      <alignment horizontal="left" textRotation="90" wrapText="1"/>
    </xf>
    <xf numFmtId="0" fontId="4" fillId="0" borderId="0" xfId="0" applyFont="1" applyFill="1" applyAlignment="1">
      <alignment horizontal="left" wrapText="1"/>
    </xf>
    <xf numFmtId="0" fontId="4" fillId="2" borderId="5" xfId="0" applyFont="1" applyFill="1" applyBorder="1" applyAlignment="1">
      <alignment horizontal="left" wrapText="1"/>
    </xf>
    <xf numFmtId="17" fontId="3" fillId="0" borderId="0" xfId="0" applyNumberFormat="1" applyFont="1" applyFill="1" applyAlignment="1">
      <alignment horizontal="left"/>
    </xf>
  </cellXfs>
  <cellStyles count="1">
    <cellStyle name="Normal" xfId="0" builtinId="0"/>
  </cellStyles>
  <dxfs count="0"/>
  <tableStyles count="0" defaultTableStyle="TableStyleMedium2" defaultPivotStyle="PivotStyleLight16"/>
  <colors>
    <mruColors>
      <color rgb="FFFF3399"/>
      <color rgb="FFFF99CC"/>
      <color rgb="FF4FD1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99"/>
  </sheetPr>
  <dimension ref="A1:AT369"/>
  <sheetViews>
    <sheetView tabSelected="1" zoomScale="80" zoomScaleNormal="80" workbookViewId="0">
      <pane xSplit="4" ySplit="2" topLeftCell="AP343" activePane="bottomRight" state="frozen"/>
      <selection pane="topRight" activeCell="D1" sqref="D1"/>
      <selection pane="bottomLeft" activeCell="A3" sqref="A3"/>
      <selection pane="bottomRight" activeCell="AR359" sqref="AR359"/>
    </sheetView>
  </sheetViews>
  <sheetFormatPr defaultColWidth="8.86328125" defaultRowHeight="13.5" x14ac:dyDescent="0.35"/>
  <cols>
    <col min="1" max="1" width="9.3984375" style="9" bestFit="1" customWidth="1"/>
    <col min="2" max="2" width="10.86328125" style="9" customWidth="1"/>
    <col min="3" max="3" width="12.86328125" style="9" customWidth="1"/>
    <col min="4" max="4" width="12.73046875" style="9" bestFit="1" customWidth="1"/>
    <col min="5" max="5" width="6.33203125" style="9" customWidth="1"/>
    <col min="6" max="6" width="9.9296875" style="9" customWidth="1"/>
    <col min="7" max="7" width="9.265625" style="9" customWidth="1"/>
    <col min="8" max="8" width="12.19921875" style="23" customWidth="1"/>
    <col min="9" max="9" width="8.3984375" style="23" customWidth="1"/>
    <col min="10" max="10" width="11.46484375" style="51" customWidth="1"/>
    <col min="11" max="11" width="9.9296875" style="39" customWidth="1"/>
    <col min="12" max="12" width="11.19921875" style="9" customWidth="1"/>
    <col min="13" max="13" width="12.06640625" style="9" customWidth="1"/>
    <col min="14" max="14" width="11.46484375" style="9" customWidth="1"/>
    <col min="15" max="15" width="9.1328125" style="9" bestFit="1" customWidth="1"/>
    <col min="16" max="16" width="12.59765625" style="9" customWidth="1"/>
    <col min="17" max="17" width="13.53125" style="9" customWidth="1"/>
    <col min="18" max="18" width="8.265625" style="31" customWidth="1"/>
    <col min="19" max="19" width="8.3984375" style="9" customWidth="1"/>
    <col min="20" max="20" width="9.06640625" style="31" customWidth="1"/>
    <col min="21" max="21" width="9.1328125" style="44" customWidth="1"/>
    <col min="22" max="23" width="13.33203125" style="41" customWidth="1"/>
    <col min="24" max="24" width="11.3984375" style="51" bestFit="1" customWidth="1"/>
    <col min="25" max="25" width="11.33203125" style="9" customWidth="1"/>
    <col min="26" max="26" width="6.265625" style="9" customWidth="1"/>
    <col min="27" max="27" width="22.73046875" style="9" customWidth="1"/>
    <col min="28" max="28" width="19.796875" style="4" customWidth="1"/>
    <col min="29" max="33" width="3.19921875" style="9" bestFit="1" customWidth="1"/>
    <col min="34" max="34" width="8.33203125" style="23" customWidth="1"/>
    <col min="35" max="35" width="20.6640625" style="16" customWidth="1"/>
    <col min="36" max="36" width="20.9296875" style="16" customWidth="1"/>
    <col min="37" max="37" width="14.33203125" style="9" customWidth="1"/>
    <col min="38" max="38" width="9.59765625" style="9" customWidth="1"/>
    <col min="39" max="39" width="11.6640625" style="51" customWidth="1"/>
    <col min="40" max="40" width="14.73046875" style="9" customWidth="1"/>
    <col min="41" max="41" width="11" style="53" customWidth="1"/>
    <col min="42" max="42" width="9.59765625" style="27" customWidth="1"/>
    <col min="43" max="44" width="8.86328125" style="9"/>
    <col min="45" max="45" width="17.73046875" style="9" customWidth="1"/>
    <col min="46" max="46" width="16.3984375" style="9" customWidth="1"/>
    <col min="47" max="16384" width="8.86328125" style="9"/>
  </cols>
  <sheetData>
    <row r="1" spans="1:46" ht="13.9" thickBot="1" x14ac:dyDescent="0.4">
      <c r="A1" s="58"/>
      <c r="B1" s="58"/>
      <c r="C1" s="58"/>
      <c r="D1" s="58"/>
      <c r="E1" s="60" t="s">
        <v>1291</v>
      </c>
      <c r="F1" s="61"/>
      <c r="G1" s="61"/>
      <c r="H1" s="61"/>
      <c r="I1" s="62"/>
      <c r="J1" s="66" t="s">
        <v>1281</v>
      </c>
      <c r="K1" s="67"/>
      <c r="L1" s="67"/>
      <c r="M1" s="67"/>
      <c r="N1" s="67"/>
      <c r="O1" s="67"/>
      <c r="P1" s="67"/>
      <c r="Q1" s="67"/>
      <c r="R1" s="67"/>
      <c r="S1" s="67"/>
      <c r="T1" s="67"/>
      <c r="U1" s="67"/>
      <c r="V1" s="67"/>
      <c r="W1" s="68"/>
      <c r="X1" s="60" t="s">
        <v>1287</v>
      </c>
      <c r="Y1" s="61"/>
      <c r="Z1" s="61"/>
      <c r="AA1" s="61"/>
      <c r="AB1" s="61"/>
      <c r="AC1" s="61"/>
      <c r="AD1" s="61"/>
      <c r="AE1" s="61"/>
      <c r="AF1" s="61"/>
      <c r="AG1" s="61"/>
      <c r="AH1" s="61"/>
      <c r="AI1" s="61"/>
      <c r="AJ1" s="61"/>
      <c r="AK1" s="61"/>
      <c r="AL1" s="62"/>
      <c r="AM1" s="66" t="s">
        <v>1288</v>
      </c>
      <c r="AN1" s="67"/>
      <c r="AO1" s="68"/>
      <c r="AP1" s="60" t="s">
        <v>1293</v>
      </c>
      <c r="AQ1" s="61"/>
      <c r="AR1" s="61"/>
      <c r="AS1" s="61"/>
      <c r="AT1" s="62"/>
    </row>
    <row r="2" spans="1:46" s="71" customFormat="1" ht="59.1" customHeight="1" x14ac:dyDescent="0.35">
      <c r="A2" s="59" t="s">
        <v>1241</v>
      </c>
      <c r="B2" s="59" t="s">
        <v>1</v>
      </c>
      <c r="C2" s="59" t="s">
        <v>0</v>
      </c>
      <c r="D2" s="59" t="s">
        <v>44</v>
      </c>
      <c r="E2" s="59" t="s">
        <v>45</v>
      </c>
      <c r="F2" s="59" t="s">
        <v>1191</v>
      </c>
      <c r="G2" s="59" t="s">
        <v>1192</v>
      </c>
      <c r="H2" s="65" t="s">
        <v>1279</v>
      </c>
      <c r="I2" s="65" t="s">
        <v>1240</v>
      </c>
      <c r="J2" s="69" t="s">
        <v>1193</v>
      </c>
      <c r="K2" s="17" t="s">
        <v>1194</v>
      </c>
      <c r="L2" s="6" t="s">
        <v>1278</v>
      </c>
      <c r="M2" s="6" t="s">
        <v>1195</v>
      </c>
      <c r="N2" s="6" t="s">
        <v>645</v>
      </c>
      <c r="O2" s="6" t="s">
        <v>1196</v>
      </c>
      <c r="P2" s="21" t="s">
        <v>1290</v>
      </c>
      <c r="Q2" s="21" t="s">
        <v>1289</v>
      </c>
      <c r="R2" s="17" t="s">
        <v>1282</v>
      </c>
      <c r="S2" s="17" t="s">
        <v>1197</v>
      </c>
      <c r="T2" s="6" t="s">
        <v>1283</v>
      </c>
      <c r="U2" s="42" t="s">
        <v>1198</v>
      </c>
      <c r="V2" s="42" t="s">
        <v>1284</v>
      </c>
      <c r="W2" s="42" t="s">
        <v>1285</v>
      </c>
      <c r="X2" s="63" t="s">
        <v>1286</v>
      </c>
      <c r="Y2" s="59" t="s">
        <v>43</v>
      </c>
      <c r="Z2" s="59" t="s">
        <v>46</v>
      </c>
      <c r="AA2" s="59" t="s">
        <v>47</v>
      </c>
      <c r="AB2" s="59" t="s">
        <v>1199</v>
      </c>
      <c r="AC2" s="70" t="s">
        <v>1081</v>
      </c>
      <c r="AD2" s="70" t="s">
        <v>1083</v>
      </c>
      <c r="AE2" s="70" t="s">
        <v>1255</v>
      </c>
      <c r="AF2" s="70" t="s">
        <v>1252</v>
      </c>
      <c r="AG2" s="70" t="s">
        <v>1085</v>
      </c>
      <c r="AH2" s="64" t="s">
        <v>1292</v>
      </c>
      <c r="AI2" s="59" t="s">
        <v>1200</v>
      </c>
      <c r="AJ2" s="59" t="s">
        <v>1201</v>
      </c>
      <c r="AK2" s="59" t="s">
        <v>372</v>
      </c>
      <c r="AL2" s="59" t="s">
        <v>1280</v>
      </c>
      <c r="AM2" s="69" t="s">
        <v>1202</v>
      </c>
      <c r="AN2" s="6" t="s">
        <v>1203</v>
      </c>
      <c r="AO2" s="72" t="s">
        <v>1204</v>
      </c>
      <c r="AP2" s="59" t="s">
        <v>1205</v>
      </c>
      <c r="AQ2" s="59" t="s">
        <v>1206</v>
      </c>
      <c r="AR2" s="59" t="s">
        <v>1207</v>
      </c>
      <c r="AS2" s="59" t="s">
        <v>1208</v>
      </c>
      <c r="AT2" s="59" t="s">
        <v>1294</v>
      </c>
    </row>
    <row r="3" spans="1:46" s="4" customFormat="1" x14ac:dyDescent="0.35">
      <c r="A3" s="4" t="s">
        <v>1242</v>
      </c>
      <c r="B3" s="4" t="s">
        <v>6</v>
      </c>
      <c r="C3" s="4" t="s">
        <v>356</v>
      </c>
      <c r="D3" s="4" t="s">
        <v>365</v>
      </c>
      <c r="E3" s="4" t="s">
        <v>662</v>
      </c>
      <c r="F3" s="7">
        <v>38596</v>
      </c>
      <c r="G3" s="7">
        <v>39448</v>
      </c>
      <c r="H3" s="20">
        <f>(YEAR(G3)-YEAR(F3))*12+(MONTH(G3)-MONTH(F3))</f>
        <v>28</v>
      </c>
      <c r="I3" s="20" t="str">
        <f>IF(AO3&lt;=92,"Early","Late")</f>
        <v>Early</v>
      </c>
      <c r="J3" s="47" t="s">
        <v>1161</v>
      </c>
      <c r="K3" s="34">
        <v>0</v>
      </c>
      <c r="L3" s="4" t="s">
        <v>647</v>
      </c>
      <c r="M3" s="4" t="s">
        <v>778</v>
      </c>
      <c r="N3" s="4">
        <v>21451152</v>
      </c>
      <c r="O3" s="7">
        <v>40664</v>
      </c>
      <c r="P3" s="20">
        <f>(YEAR(O3)-YEAR(G3))*12+(MONTH(O3)-MONTH(G3))</f>
        <v>40</v>
      </c>
      <c r="Q3" s="20">
        <f>(YEAR(O3)-YEAR(G3))*12+(MONTH(O3)-MONTH(G3))</f>
        <v>40</v>
      </c>
      <c r="R3" s="25" t="s">
        <v>661</v>
      </c>
      <c r="S3" s="28">
        <v>40725</v>
      </c>
      <c r="T3" s="25" t="s">
        <v>661</v>
      </c>
      <c r="U3" s="37">
        <v>40634</v>
      </c>
      <c r="V3" s="33">
        <v>306</v>
      </c>
      <c r="W3" s="33">
        <v>306</v>
      </c>
      <c r="X3" s="47" t="s">
        <v>49</v>
      </c>
      <c r="Z3" s="4">
        <v>306</v>
      </c>
      <c r="AA3" s="4" t="s">
        <v>366</v>
      </c>
      <c r="AB3" s="4" t="s">
        <v>1081</v>
      </c>
      <c r="AC3" s="4">
        <f>IF(AB3="Pharma",1,0)</f>
        <v>1</v>
      </c>
      <c r="AD3" s="4">
        <f>IF(AB3="Biotech",1,0)</f>
        <v>0</v>
      </c>
      <c r="AE3" s="4">
        <f>IF(AB3="Government",1,0)</f>
        <v>0</v>
      </c>
      <c r="AF3" s="4">
        <f>IF(AB3="Academic",1,0)</f>
        <v>0</v>
      </c>
      <c r="AG3" s="4">
        <f>IF(AB3="Non-profit",1,0)</f>
        <v>0</v>
      </c>
      <c r="AH3" s="20" t="s">
        <v>661</v>
      </c>
      <c r="AI3" s="4" t="s">
        <v>367</v>
      </c>
      <c r="AJ3" s="4" t="s">
        <v>6</v>
      </c>
      <c r="AK3" s="4" t="s">
        <v>896</v>
      </c>
      <c r="AL3" s="4" t="s">
        <v>647</v>
      </c>
      <c r="AM3" s="46" t="s">
        <v>664</v>
      </c>
      <c r="AN3" s="7">
        <v>42217</v>
      </c>
      <c r="AO3" s="52">
        <f>(YEAR(AN3)-YEAR(G3))*12+(MONTH(AN3)-MONTH(G3))</f>
        <v>91</v>
      </c>
      <c r="AP3" s="26"/>
    </row>
    <row r="4" spans="1:46" s="4" customFormat="1" x14ac:dyDescent="0.35">
      <c r="A4" s="4" t="s">
        <v>1242</v>
      </c>
      <c r="B4" s="4" t="s">
        <v>6</v>
      </c>
      <c r="C4" s="4" t="s">
        <v>356</v>
      </c>
      <c r="D4" s="4" t="s">
        <v>368</v>
      </c>
      <c r="E4" s="4" t="s">
        <v>662</v>
      </c>
      <c r="F4" s="7">
        <v>38687</v>
      </c>
      <c r="G4" s="7">
        <v>39539</v>
      </c>
      <c r="H4" s="20">
        <f t="shared" ref="H4:H67" si="0">(YEAR(G4)-YEAR(F4))*12+(MONTH(G4)-MONTH(F4))</f>
        <v>28</v>
      </c>
      <c r="I4" s="20" t="str">
        <f t="shared" ref="I4:I67" si="1">IF(AO4&lt;=92,"Early","Late")</f>
        <v>Early</v>
      </c>
      <c r="J4" s="47" t="s">
        <v>1161</v>
      </c>
      <c r="K4" s="34">
        <v>1</v>
      </c>
      <c r="M4" s="4" t="s">
        <v>897</v>
      </c>
      <c r="N4" s="4">
        <v>20944074</v>
      </c>
      <c r="O4" s="7">
        <v>40483</v>
      </c>
      <c r="P4" s="20">
        <f>(YEAR(O4)-YEAR(G4))*12+(MONTH(O4)-MONTH(G4))</f>
        <v>31</v>
      </c>
      <c r="Q4" s="20">
        <f>(YEAR(O4)-YEAR(G4))*12+(MONTH(O4)-MONTH(G4))</f>
        <v>31</v>
      </c>
      <c r="R4" s="25" t="s">
        <v>661</v>
      </c>
      <c r="S4" s="29">
        <v>40725</v>
      </c>
      <c r="T4" s="25" t="s">
        <v>661</v>
      </c>
      <c r="U4" s="37">
        <v>40634</v>
      </c>
      <c r="V4" s="33">
        <v>538</v>
      </c>
      <c r="W4" s="33">
        <v>538</v>
      </c>
      <c r="X4" s="47" t="s">
        <v>49</v>
      </c>
      <c r="Z4" s="4">
        <v>539</v>
      </c>
      <c r="AA4" s="4" t="s">
        <v>366</v>
      </c>
      <c r="AB4" s="4" t="s">
        <v>1081</v>
      </c>
      <c r="AC4" s="4">
        <f t="shared" ref="AC4:AC67" si="2">IF(AB4="Pharma",1,0)</f>
        <v>1</v>
      </c>
      <c r="AD4" s="4">
        <f t="shared" ref="AD4:AD67" si="3">IF(AB4="Biotech",1,0)</f>
        <v>0</v>
      </c>
      <c r="AE4" s="4">
        <f t="shared" ref="AE4:AE67" si="4">IF(AB4="Government",1,0)</f>
        <v>0</v>
      </c>
      <c r="AF4" s="4">
        <f t="shared" ref="AF4:AF67" si="5">IF(AB4="Academic",1,0)</f>
        <v>0</v>
      </c>
      <c r="AG4" s="4">
        <f t="shared" ref="AG4:AG67" si="6">IF(AB4="Non-profit",1,0)</f>
        <v>0</v>
      </c>
      <c r="AH4" s="20" t="s">
        <v>661</v>
      </c>
      <c r="AI4" s="4" t="s">
        <v>367</v>
      </c>
      <c r="AJ4" s="4" t="s">
        <v>6</v>
      </c>
      <c r="AK4" s="4" t="s">
        <v>665</v>
      </c>
      <c r="AL4" s="4" t="s">
        <v>647</v>
      </c>
      <c r="AM4" s="46" t="s">
        <v>664</v>
      </c>
      <c r="AN4" s="7">
        <v>42217</v>
      </c>
      <c r="AO4" s="52">
        <f>(YEAR(AN4)-YEAR(G4))*12+(MONTH(AN4)-MONTH(G4))</f>
        <v>88</v>
      </c>
      <c r="AP4" s="26"/>
    </row>
    <row r="5" spans="1:46" s="4" customFormat="1" x14ac:dyDescent="0.35">
      <c r="A5" s="4" t="s">
        <v>1242</v>
      </c>
      <c r="B5" s="4" t="s">
        <v>6</v>
      </c>
      <c r="C5" s="4" t="s">
        <v>356</v>
      </c>
      <c r="D5" s="4" t="s">
        <v>369</v>
      </c>
      <c r="E5" s="4" t="s">
        <v>657</v>
      </c>
      <c r="F5" s="7">
        <v>39356</v>
      </c>
      <c r="G5" s="7">
        <v>39934</v>
      </c>
      <c r="H5" s="20">
        <f t="shared" si="0"/>
        <v>19</v>
      </c>
      <c r="I5" s="20" t="str">
        <f t="shared" si="1"/>
        <v>Early</v>
      </c>
      <c r="J5" s="47" t="s">
        <v>4</v>
      </c>
      <c r="K5" s="34"/>
      <c r="N5" s="4" t="s">
        <v>4</v>
      </c>
      <c r="O5" s="5"/>
      <c r="P5" s="20"/>
      <c r="Q5" s="20"/>
      <c r="R5" s="25" t="s">
        <v>661</v>
      </c>
      <c r="S5" s="29">
        <v>40725</v>
      </c>
      <c r="T5" s="25" t="s">
        <v>661</v>
      </c>
      <c r="U5" s="29">
        <v>40969</v>
      </c>
      <c r="V5" s="33"/>
      <c r="W5" s="33"/>
      <c r="X5" s="47" t="s">
        <v>49</v>
      </c>
      <c r="Z5" s="4">
        <v>187</v>
      </c>
      <c r="AA5" s="7" t="s">
        <v>370</v>
      </c>
      <c r="AB5" s="4" t="s">
        <v>1081</v>
      </c>
      <c r="AC5" s="4">
        <f t="shared" si="2"/>
        <v>1</v>
      </c>
      <c r="AD5" s="4">
        <f t="shared" si="3"/>
        <v>0</v>
      </c>
      <c r="AE5" s="4">
        <f t="shared" si="4"/>
        <v>0</v>
      </c>
      <c r="AF5" s="4">
        <f t="shared" si="5"/>
        <v>0</v>
      </c>
      <c r="AG5" s="4">
        <f t="shared" si="6"/>
        <v>0</v>
      </c>
      <c r="AH5" s="20" t="s">
        <v>661</v>
      </c>
      <c r="AI5" s="14" t="s">
        <v>371</v>
      </c>
      <c r="AJ5" s="14" t="s">
        <v>371</v>
      </c>
      <c r="AK5" s="4" t="s">
        <v>899</v>
      </c>
      <c r="AL5" s="4" t="s">
        <v>647</v>
      </c>
      <c r="AM5" s="46" t="s">
        <v>664</v>
      </c>
      <c r="AN5" s="7">
        <v>42217</v>
      </c>
      <c r="AO5" s="52">
        <f>(YEAR(AN5)-YEAR(G5))*12+(MONTH(AN5)-MONTH(G5))</f>
        <v>75</v>
      </c>
      <c r="AP5" s="26"/>
    </row>
    <row r="6" spans="1:46" s="4" customFormat="1" x14ac:dyDescent="0.35">
      <c r="A6" s="4" t="s">
        <v>1242</v>
      </c>
      <c r="B6" s="4" t="s">
        <v>6</v>
      </c>
      <c r="C6" s="4" t="s">
        <v>357</v>
      </c>
      <c r="D6" s="4" t="s">
        <v>373</v>
      </c>
      <c r="E6" s="4" t="s">
        <v>657</v>
      </c>
      <c r="F6" s="7">
        <v>37288</v>
      </c>
      <c r="G6" s="7">
        <v>37591</v>
      </c>
      <c r="H6" s="20">
        <f t="shared" si="0"/>
        <v>10</v>
      </c>
      <c r="I6" s="20" t="str">
        <f t="shared" si="1"/>
        <v>Late</v>
      </c>
      <c r="J6" s="47" t="s">
        <v>653</v>
      </c>
      <c r="K6" s="34">
        <v>4</v>
      </c>
      <c r="M6" s="4" t="s">
        <v>1257</v>
      </c>
      <c r="N6" s="4" t="s">
        <v>653</v>
      </c>
      <c r="O6" s="7">
        <v>37865</v>
      </c>
      <c r="P6" s="20">
        <f>(YEAR(O6)-YEAR(G6))*12+(MONTH(O6)-MONTH(G6))</f>
        <v>9</v>
      </c>
      <c r="Q6" s="20"/>
      <c r="R6" s="25" t="s">
        <v>647</v>
      </c>
      <c r="S6" s="33"/>
      <c r="T6" s="25" t="s">
        <v>647</v>
      </c>
      <c r="U6" s="35"/>
      <c r="V6" s="33">
        <v>44</v>
      </c>
      <c r="W6" s="33"/>
      <c r="X6" s="47" t="s">
        <v>49</v>
      </c>
      <c r="Z6" s="4">
        <v>44</v>
      </c>
      <c r="AA6" s="7" t="s">
        <v>76</v>
      </c>
      <c r="AB6" s="4" t="s">
        <v>1081</v>
      </c>
      <c r="AC6" s="4">
        <f t="shared" si="2"/>
        <v>1</v>
      </c>
      <c r="AD6" s="4">
        <f t="shared" si="3"/>
        <v>0</v>
      </c>
      <c r="AE6" s="4">
        <f t="shared" si="4"/>
        <v>0</v>
      </c>
      <c r="AF6" s="4">
        <f t="shared" si="5"/>
        <v>0</v>
      </c>
      <c r="AG6" s="4">
        <f t="shared" si="6"/>
        <v>0</v>
      </c>
      <c r="AH6" s="20" t="s">
        <v>661</v>
      </c>
      <c r="AI6" s="14" t="s">
        <v>371</v>
      </c>
      <c r="AJ6" s="14" t="s">
        <v>371</v>
      </c>
      <c r="AK6" s="4" t="s">
        <v>898</v>
      </c>
      <c r="AL6" s="4" t="s">
        <v>647</v>
      </c>
      <c r="AM6" s="46" t="s">
        <v>664</v>
      </c>
      <c r="AN6" s="7">
        <v>42217</v>
      </c>
      <c r="AO6" s="52">
        <f>(YEAR(AN6)-YEAR(G6))*12+(MONTH(AN6)-MONTH(G6))</f>
        <v>152</v>
      </c>
      <c r="AP6" s="26"/>
      <c r="AQ6" s="4" t="s">
        <v>1258</v>
      </c>
      <c r="AR6" s="4" t="s">
        <v>1259</v>
      </c>
      <c r="AS6" s="4" t="s">
        <v>1260</v>
      </c>
      <c r="AT6" s="4" t="s">
        <v>1277</v>
      </c>
    </row>
    <row r="7" spans="1:46" s="4" customFormat="1" x14ac:dyDescent="0.35">
      <c r="A7" s="4" t="s">
        <v>1242</v>
      </c>
      <c r="B7" s="4" t="s">
        <v>6</v>
      </c>
      <c r="C7" s="4" t="s">
        <v>357</v>
      </c>
      <c r="D7" s="4" t="s">
        <v>374</v>
      </c>
      <c r="E7" s="4" t="s">
        <v>657</v>
      </c>
      <c r="F7" s="7">
        <v>37043</v>
      </c>
      <c r="G7" s="7">
        <v>37622</v>
      </c>
      <c r="H7" s="20">
        <f t="shared" si="0"/>
        <v>19</v>
      </c>
      <c r="I7" s="20" t="str">
        <f t="shared" si="1"/>
        <v>Late</v>
      </c>
      <c r="J7" s="47" t="s">
        <v>1161</v>
      </c>
      <c r="K7" s="34">
        <v>0</v>
      </c>
      <c r="L7" s="4" t="s">
        <v>647</v>
      </c>
      <c r="M7" s="4" t="s">
        <v>901</v>
      </c>
      <c r="N7" s="4">
        <v>17237664</v>
      </c>
      <c r="O7" s="7">
        <v>39114</v>
      </c>
      <c r="P7" s="20">
        <f>(YEAR(O7)-YEAR(G7))*12+(MONTH(O7)-MONTH(G7))</f>
        <v>49</v>
      </c>
      <c r="Q7" s="20">
        <f>(YEAR(O7)-YEAR(G7))*12+(MONTH(O7)-MONTH(G7))</f>
        <v>49</v>
      </c>
      <c r="R7" s="25" t="s">
        <v>647</v>
      </c>
      <c r="S7" s="33"/>
      <c r="T7" s="25" t="s">
        <v>647</v>
      </c>
      <c r="U7" s="35"/>
      <c r="V7" s="33">
        <v>119</v>
      </c>
      <c r="W7" s="33">
        <v>119</v>
      </c>
      <c r="X7" s="47" t="s">
        <v>49</v>
      </c>
      <c r="Z7" s="4">
        <v>119</v>
      </c>
      <c r="AA7" s="7" t="s">
        <v>76</v>
      </c>
      <c r="AB7" s="4" t="s">
        <v>1081</v>
      </c>
      <c r="AC7" s="4">
        <f t="shared" si="2"/>
        <v>1</v>
      </c>
      <c r="AD7" s="4">
        <f t="shared" si="3"/>
        <v>0</v>
      </c>
      <c r="AE7" s="4">
        <f t="shared" si="4"/>
        <v>0</v>
      </c>
      <c r="AF7" s="4">
        <f t="shared" si="5"/>
        <v>0</v>
      </c>
      <c r="AG7" s="4">
        <f t="shared" si="6"/>
        <v>0</v>
      </c>
      <c r="AH7" s="20" t="s">
        <v>661</v>
      </c>
      <c r="AI7" s="14" t="s">
        <v>375</v>
      </c>
      <c r="AJ7" s="14" t="s">
        <v>383</v>
      </c>
      <c r="AK7" s="4" t="s">
        <v>900</v>
      </c>
      <c r="AL7" s="4" t="s">
        <v>647</v>
      </c>
      <c r="AM7" s="46" t="s">
        <v>664</v>
      </c>
      <c r="AN7" s="7">
        <v>42217</v>
      </c>
      <c r="AO7" s="52">
        <f>(YEAR(AN7)-YEAR(G7))*12+(MONTH(AN7)-MONTH(G7))</f>
        <v>151</v>
      </c>
      <c r="AP7" s="26"/>
    </row>
    <row r="8" spans="1:46" s="4" customFormat="1" x14ac:dyDescent="0.35">
      <c r="A8" s="4" t="s">
        <v>1242</v>
      </c>
      <c r="B8" s="4" t="s">
        <v>6</v>
      </c>
      <c r="C8" s="4" t="s">
        <v>357</v>
      </c>
      <c r="D8" s="4" t="s">
        <v>376</v>
      </c>
      <c r="E8" s="4" t="s">
        <v>657</v>
      </c>
      <c r="F8" s="7">
        <v>38047</v>
      </c>
      <c r="G8" s="7">
        <v>38200</v>
      </c>
      <c r="H8" s="20">
        <f t="shared" si="0"/>
        <v>5</v>
      </c>
      <c r="I8" s="20" t="str">
        <f t="shared" si="1"/>
        <v>Late</v>
      </c>
      <c r="J8" s="47" t="s">
        <v>1161</v>
      </c>
      <c r="K8" s="34">
        <v>0</v>
      </c>
      <c r="L8" s="4" t="s">
        <v>647</v>
      </c>
      <c r="M8" s="4" t="s">
        <v>773</v>
      </c>
      <c r="N8" s="4">
        <v>17888078</v>
      </c>
      <c r="O8" s="7">
        <v>39508</v>
      </c>
      <c r="P8" s="20">
        <f>(YEAR(O8)-YEAR(G8))*12+(MONTH(O8)-MONTH(G8))</f>
        <v>43</v>
      </c>
      <c r="Q8" s="20">
        <f>(YEAR(O8)-YEAR(G8))*12+(MONTH(O8)-MONTH(G8))</f>
        <v>43</v>
      </c>
      <c r="R8" s="25" t="s">
        <v>647</v>
      </c>
      <c r="S8" s="33"/>
      <c r="T8" s="25" t="s">
        <v>647</v>
      </c>
      <c r="U8" s="35"/>
      <c r="V8" s="33">
        <v>60</v>
      </c>
      <c r="W8" s="33">
        <v>60</v>
      </c>
      <c r="X8" s="47" t="s">
        <v>49</v>
      </c>
      <c r="Z8" s="4">
        <v>60</v>
      </c>
      <c r="AA8" s="7" t="s">
        <v>76</v>
      </c>
      <c r="AB8" s="4" t="s">
        <v>1081</v>
      </c>
      <c r="AC8" s="4">
        <f t="shared" si="2"/>
        <v>1</v>
      </c>
      <c r="AD8" s="4">
        <f t="shared" si="3"/>
        <v>0</v>
      </c>
      <c r="AE8" s="4">
        <f t="shared" si="4"/>
        <v>0</v>
      </c>
      <c r="AF8" s="4">
        <f t="shared" si="5"/>
        <v>0</v>
      </c>
      <c r="AG8" s="4">
        <f t="shared" si="6"/>
        <v>0</v>
      </c>
      <c r="AH8" s="20" t="s">
        <v>661</v>
      </c>
      <c r="AI8" s="14" t="s">
        <v>6</v>
      </c>
      <c r="AJ8" s="14" t="s">
        <v>6</v>
      </c>
      <c r="AK8" s="4" t="s">
        <v>669</v>
      </c>
      <c r="AL8" s="4" t="s">
        <v>661</v>
      </c>
      <c r="AM8" s="46" t="s">
        <v>664</v>
      </c>
      <c r="AN8" s="7">
        <v>42217</v>
      </c>
      <c r="AO8" s="52">
        <f>(YEAR(AN8)-YEAR(G8))*12+(MONTH(AN8)-MONTH(G8))</f>
        <v>132</v>
      </c>
      <c r="AP8" s="26"/>
    </row>
    <row r="9" spans="1:46" s="4" customFormat="1" x14ac:dyDescent="0.35">
      <c r="A9" s="4" t="s">
        <v>1242</v>
      </c>
      <c r="B9" s="4" t="s">
        <v>6</v>
      </c>
      <c r="C9" s="4" t="s">
        <v>357</v>
      </c>
      <c r="D9" s="4" t="s">
        <v>377</v>
      </c>
      <c r="E9" s="4" t="s">
        <v>659</v>
      </c>
      <c r="F9" s="7">
        <v>38139</v>
      </c>
      <c r="G9" s="7">
        <v>38292</v>
      </c>
      <c r="H9" s="20">
        <f t="shared" si="0"/>
        <v>5</v>
      </c>
      <c r="I9" s="20" t="str">
        <f t="shared" si="1"/>
        <v>Late</v>
      </c>
      <c r="J9" s="47" t="s">
        <v>1161</v>
      </c>
      <c r="K9" s="34">
        <v>0</v>
      </c>
      <c r="L9" s="4" t="s">
        <v>661</v>
      </c>
      <c r="M9" s="4" t="s">
        <v>903</v>
      </c>
      <c r="N9" s="4">
        <v>23737404</v>
      </c>
      <c r="O9" s="7">
        <v>41548</v>
      </c>
      <c r="P9" s="20">
        <f>(YEAR(O9)-YEAR(G9))*12+(MONTH(O9)-MONTH(G9))</f>
        <v>107</v>
      </c>
      <c r="Q9" s="20">
        <f>(YEAR(O9)-YEAR(G9))*12+(MONTH(O9)-MONTH(G9))</f>
        <v>107</v>
      </c>
      <c r="R9" s="25" t="s">
        <v>647</v>
      </c>
      <c r="S9" s="33"/>
      <c r="T9" s="25" t="s">
        <v>647</v>
      </c>
      <c r="U9" s="35"/>
      <c r="V9" s="33">
        <v>40</v>
      </c>
      <c r="W9" s="33">
        <v>40</v>
      </c>
      <c r="X9" s="47" t="s">
        <v>49</v>
      </c>
      <c r="Z9" s="4">
        <v>40</v>
      </c>
      <c r="AA9" s="7" t="s">
        <v>378</v>
      </c>
      <c r="AB9" s="4" t="s">
        <v>1081</v>
      </c>
      <c r="AC9" s="4">
        <f t="shared" si="2"/>
        <v>1</v>
      </c>
      <c r="AD9" s="4">
        <f t="shared" si="3"/>
        <v>0</v>
      </c>
      <c r="AE9" s="4">
        <f t="shared" si="4"/>
        <v>0</v>
      </c>
      <c r="AF9" s="4">
        <f t="shared" si="5"/>
        <v>0</v>
      </c>
      <c r="AG9" s="4">
        <f t="shared" si="6"/>
        <v>0</v>
      </c>
      <c r="AH9" s="20" t="s">
        <v>661</v>
      </c>
      <c r="AI9" s="14" t="s">
        <v>379</v>
      </c>
      <c r="AJ9" s="14" t="s">
        <v>660</v>
      </c>
      <c r="AK9" s="4" t="s">
        <v>902</v>
      </c>
      <c r="AL9" s="4" t="s">
        <v>647</v>
      </c>
      <c r="AM9" s="46" t="s">
        <v>664</v>
      </c>
      <c r="AN9" s="7">
        <v>42217</v>
      </c>
      <c r="AO9" s="52">
        <f>(YEAR(AN9)-YEAR(G9))*12+(MONTH(AN9)-MONTH(G9))</f>
        <v>129</v>
      </c>
      <c r="AP9" s="26"/>
    </row>
    <row r="10" spans="1:46" s="4" customFormat="1" x14ac:dyDescent="0.35">
      <c r="A10" s="4" t="s">
        <v>1242</v>
      </c>
      <c r="B10" s="4" t="s">
        <v>6</v>
      </c>
      <c r="C10" s="4" t="s">
        <v>357</v>
      </c>
      <c r="D10" s="4" t="s">
        <v>380</v>
      </c>
      <c r="E10" s="4" t="s">
        <v>657</v>
      </c>
      <c r="F10" s="7">
        <v>37347</v>
      </c>
      <c r="G10" s="7">
        <v>38322</v>
      </c>
      <c r="H10" s="20">
        <f t="shared" si="0"/>
        <v>32</v>
      </c>
      <c r="I10" s="20" t="str">
        <f t="shared" si="1"/>
        <v>Late</v>
      </c>
      <c r="J10" s="47" t="s">
        <v>1161</v>
      </c>
      <c r="K10" s="34">
        <v>0</v>
      </c>
      <c r="L10" s="4" t="s">
        <v>647</v>
      </c>
      <c r="M10" s="4" t="s">
        <v>671</v>
      </c>
      <c r="N10" s="4">
        <v>18619874</v>
      </c>
      <c r="O10" s="7">
        <v>39934</v>
      </c>
      <c r="P10" s="20">
        <f>(YEAR(O10)-YEAR(G10))*12+(MONTH(O10)-MONTH(G10))</f>
        <v>53</v>
      </c>
      <c r="Q10" s="20">
        <f>(YEAR(O10)-YEAR(G10))*12+(MONTH(O10)-MONTH(G10))</f>
        <v>53</v>
      </c>
      <c r="R10" s="25" t="s">
        <v>647</v>
      </c>
      <c r="S10" s="33"/>
      <c r="T10" s="25" t="s">
        <v>647</v>
      </c>
      <c r="U10" s="35"/>
      <c r="V10" s="33">
        <v>69</v>
      </c>
      <c r="W10" s="33">
        <v>69</v>
      </c>
      <c r="X10" s="47" t="s">
        <v>49</v>
      </c>
      <c r="Z10" s="4">
        <v>69</v>
      </c>
      <c r="AA10" s="7" t="s">
        <v>76</v>
      </c>
      <c r="AB10" s="4" t="s">
        <v>1081</v>
      </c>
      <c r="AC10" s="4">
        <f t="shared" si="2"/>
        <v>1</v>
      </c>
      <c r="AD10" s="4">
        <f t="shared" si="3"/>
        <v>0</v>
      </c>
      <c r="AE10" s="4">
        <f t="shared" si="4"/>
        <v>0</v>
      </c>
      <c r="AF10" s="4">
        <f t="shared" si="5"/>
        <v>0</v>
      </c>
      <c r="AG10" s="4">
        <f t="shared" si="6"/>
        <v>0</v>
      </c>
      <c r="AH10" s="20" t="s">
        <v>661</v>
      </c>
      <c r="AI10" s="14" t="s">
        <v>375</v>
      </c>
      <c r="AJ10" s="14" t="s">
        <v>383</v>
      </c>
      <c r="AK10" s="4" t="s">
        <v>904</v>
      </c>
      <c r="AL10" s="4" t="s">
        <v>661</v>
      </c>
      <c r="AM10" s="47" t="s">
        <v>664</v>
      </c>
      <c r="AN10" s="7">
        <v>42217</v>
      </c>
      <c r="AO10" s="52">
        <f>(YEAR(AN10)-YEAR(G10))*12+(MONTH(AN10)-MONTH(G10))</f>
        <v>128</v>
      </c>
      <c r="AP10" s="26"/>
    </row>
    <row r="11" spans="1:46" s="4" customFormat="1" x14ac:dyDescent="0.35">
      <c r="A11" s="4" t="s">
        <v>1242</v>
      </c>
      <c r="B11" s="4" t="s">
        <v>6</v>
      </c>
      <c r="C11" s="4" t="s">
        <v>357</v>
      </c>
      <c r="D11" s="4" t="s">
        <v>381</v>
      </c>
      <c r="E11" s="4" t="s">
        <v>657</v>
      </c>
      <c r="F11" s="7">
        <v>37561</v>
      </c>
      <c r="G11" s="7">
        <v>38353</v>
      </c>
      <c r="H11" s="20">
        <f t="shared" si="0"/>
        <v>26</v>
      </c>
      <c r="I11" s="20" t="str">
        <f t="shared" si="1"/>
        <v>Late</v>
      </c>
      <c r="J11" s="47" t="s">
        <v>4</v>
      </c>
      <c r="K11" s="34"/>
      <c r="N11" s="4" t="s">
        <v>4</v>
      </c>
      <c r="O11" s="5"/>
      <c r="P11" s="20"/>
      <c r="Q11" s="20"/>
      <c r="R11" s="25" t="s">
        <v>647</v>
      </c>
      <c r="S11" s="33"/>
      <c r="T11" s="25" t="s">
        <v>647</v>
      </c>
      <c r="U11" s="35"/>
      <c r="V11" s="33"/>
      <c r="W11" s="33"/>
      <c r="X11" s="47" t="s">
        <v>49</v>
      </c>
      <c r="AA11" s="7" t="s">
        <v>76</v>
      </c>
      <c r="AB11" s="4" t="s">
        <v>1081</v>
      </c>
      <c r="AC11" s="4">
        <f t="shared" si="2"/>
        <v>1</v>
      </c>
      <c r="AD11" s="4">
        <f t="shared" si="3"/>
        <v>0</v>
      </c>
      <c r="AE11" s="4">
        <f t="shared" si="4"/>
        <v>0</v>
      </c>
      <c r="AF11" s="4">
        <f t="shared" si="5"/>
        <v>0</v>
      </c>
      <c r="AG11" s="4">
        <f t="shared" si="6"/>
        <v>0</v>
      </c>
      <c r="AH11" s="20" t="s">
        <v>661</v>
      </c>
      <c r="AI11" s="14" t="s">
        <v>371</v>
      </c>
      <c r="AJ11" s="14" t="s">
        <v>371</v>
      </c>
      <c r="AK11" s="4" t="s">
        <v>895</v>
      </c>
      <c r="AL11" s="4" t="s">
        <v>661</v>
      </c>
      <c r="AM11" s="47" t="s">
        <v>1109</v>
      </c>
      <c r="AN11" s="7">
        <v>42217</v>
      </c>
      <c r="AO11" s="52">
        <f>(YEAR(AN11)-YEAR(G11))*12+(MONTH(AN11)-MONTH(G11))</f>
        <v>127</v>
      </c>
      <c r="AP11" s="26"/>
    </row>
    <row r="12" spans="1:46" s="4" customFormat="1" x14ac:dyDescent="0.35">
      <c r="A12" s="4" t="s">
        <v>1242</v>
      </c>
      <c r="B12" s="4" t="s">
        <v>6</v>
      </c>
      <c r="C12" s="4" t="s">
        <v>357</v>
      </c>
      <c r="D12" s="4" t="s">
        <v>382</v>
      </c>
      <c r="E12" s="4" t="s">
        <v>662</v>
      </c>
      <c r="F12" s="7">
        <v>37956</v>
      </c>
      <c r="G12" s="7">
        <v>38353</v>
      </c>
      <c r="H12" s="20">
        <f t="shared" si="0"/>
        <v>13</v>
      </c>
      <c r="I12" s="20" t="str">
        <f t="shared" si="1"/>
        <v>Late</v>
      </c>
      <c r="J12" s="47" t="s">
        <v>1161</v>
      </c>
      <c r="K12" s="34">
        <v>0</v>
      </c>
      <c r="L12" s="4" t="s">
        <v>647</v>
      </c>
      <c r="M12" s="4" t="s">
        <v>906</v>
      </c>
      <c r="N12" s="4">
        <v>20067958</v>
      </c>
      <c r="O12" s="7">
        <v>40269</v>
      </c>
      <c r="P12" s="20">
        <f t="shared" ref="P12:P17" si="7">(YEAR(O12)-YEAR(G12))*12+(MONTH(O12)-MONTH(G12))</f>
        <v>63</v>
      </c>
      <c r="Q12" s="20">
        <f t="shared" ref="Q12:Q17" si="8">(YEAR(O12)-YEAR(G12))*12+(MONTH(O12)-MONTH(G12))</f>
        <v>63</v>
      </c>
      <c r="R12" s="25" t="s">
        <v>647</v>
      </c>
      <c r="S12" s="33"/>
      <c r="T12" s="25" t="s">
        <v>647</v>
      </c>
      <c r="U12" s="35"/>
      <c r="V12" s="33">
        <v>357</v>
      </c>
      <c r="W12" s="33">
        <v>357</v>
      </c>
      <c r="X12" s="47" t="s">
        <v>49</v>
      </c>
      <c r="Z12" s="4">
        <v>357</v>
      </c>
      <c r="AA12" s="7" t="s">
        <v>76</v>
      </c>
      <c r="AB12" s="4" t="s">
        <v>1081</v>
      </c>
      <c r="AC12" s="4">
        <f t="shared" si="2"/>
        <v>1</v>
      </c>
      <c r="AD12" s="4">
        <f t="shared" si="3"/>
        <v>0</v>
      </c>
      <c r="AE12" s="4">
        <f t="shared" si="4"/>
        <v>0</v>
      </c>
      <c r="AF12" s="4">
        <f t="shared" si="5"/>
        <v>0</v>
      </c>
      <c r="AG12" s="4">
        <f t="shared" si="6"/>
        <v>0</v>
      </c>
      <c r="AH12" s="20" t="s">
        <v>661</v>
      </c>
      <c r="AI12" s="14" t="s">
        <v>383</v>
      </c>
      <c r="AJ12" s="14" t="s">
        <v>383</v>
      </c>
      <c r="AK12" s="4" t="s">
        <v>905</v>
      </c>
      <c r="AL12" s="4" t="s">
        <v>647</v>
      </c>
      <c r="AM12" s="47" t="s">
        <v>892</v>
      </c>
      <c r="AN12" s="7">
        <v>42217</v>
      </c>
      <c r="AO12" s="52">
        <f>(YEAR(AN12)-YEAR(G12))*12+(MONTH(AN12)-MONTH(G12))</f>
        <v>127</v>
      </c>
      <c r="AP12" s="26"/>
    </row>
    <row r="13" spans="1:46" s="4" customFormat="1" x14ac:dyDescent="0.35">
      <c r="A13" s="4" t="s">
        <v>1242</v>
      </c>
      <c r="B13" s="4" t="s">
        <v>6</v>
      </c>
      <c r="C13" s="4" t="s">
        <v>357</v>
      </c>
      <c r="D13" s="4" t="s">
        <v>384</v>
      </c>
      <c r="E13" s="4" t="s">
        <v>38</v>
      </c>
      <c r="F13" s="7">
        <v>38078</v>
      </c>
      <c r="G13" s="7">
        <v>38504</v>
      </c>
      <c r="H13" s="20">
        <f t="shared" si="0"/>
        <v>14</v>
      </c>
      <c r="I13" s="20" t="str">
        <f t="shared" si="1"/>
        <v>Late</v>
      </c>
      <c r="J13" s="47" t="s">
        <v>1161</v>
      </c>
      <c r="K13" s="34">
        <v>0</v>
      </c>
      <c r="L13" s="4" t="s">
        <v>647</v>
      </c>
      <c r="M13" s="4" t="s">
        <v>908</v>
      </c>
      <c r="N13" s="4">
        <v>19454870</v>
      </c>
      <c r="O13" s="7">
        <v>39965</v>
      </c>
      <c r="P13" s="20">
        <f t="shared" si="7"/>
        <v>48</v>
      </c>
      <c r="Q13" s="20">
        <f t="shared" si="8"/>
        <v>48</v>
      </c>
      <c r="R13" s="25" t="s">
        <v>647</v>
      </c>
      <c r="S13" s="33"/>
      <c r="T13" s="25" t="s">
        <v>647</v>
      </c>
      <c r="U13" s="35"/>
      <c r="V13" s="33">
        <v>370</v>
      </c>
      <c r="W13" s="33">
        <v>370</v>
      </c>
      <c r="X13" s="47" t="s">
        <v>49</v>
      </c>
      <c r="Z13" s="4">
        <v>496</v>
      </c>
      <c r="AA13" s="7" t="s">
        <v>76</v>
      </c>
      <c r="AB13" s="4" t="s">
        <v>1081</v>
      </c>
      <c r="AC13" s="4">
        <f t="shared" si="2"/>
        <v>1</v>
      </c>
      <c r="AD13" s="4">
        <f t="shared" si="3"/>
        <v>0</v>
      </c>
      <c r="AE13" s="4">
        <f t="shared" si="4"/>
        <v>0</v>
      </c>
      <c r="AF13" s="4">
        <f t="shared" si="5"/>
        <v>0</v>
      </c>
      <c r="AG13" s="4">
        <f t="shared" si="6"/>
        <v>0</v>
      </c>
      <c r="AH13" s="20" t="s">
        <v>661</v>
      </c>
      <c r="AI13" s="14" t="s">
        <v>383</v>
      </c>
      <c r="AJ13" s="14" t="s">
        <v>383</v>
      </c>
      <c r="AK13" s="4" t="s">
        <v>907</v>
      </c>
      <c r="AL13" s="4" t="s">
        <v>647</v>
      </c>
      <c r="AM13" s="47" t="s">
        <v>892</v>
      </c>
      <c r="AN13" s="7">
        <v>42217</v>
      </c>
      <c r="AO13" s="52">
        <f>(YEAR(AN13)-YEAR(G13))*12+(MONTH(AN13)-MONTH(G13))</f>
        <v>122</v>
      </c>
      <c r="AP13" s="26"/>
    </row>
    <row r="14" spans="1:46" s="4" customFormat="1" x14ac:dyDescent="0.35">
      <c r="A14" s="4" t="s">
        <v>1242</v>
      </c>
      <c r="B14" s="4" t="s">
        <v>6</v>
      </c>
      <c r="C14" s="4" t="s">
        <v>357</v>
      </c>
      <c r="D14" s="4" t="s">
        <v>385</v>
      </c>
      <c r="E14" s="4" t="s">
        <v>662</v>
      </c>
      <c r="F14" s="7">
        <v>38261</v>
      </c>
      <c r="G14" s="7">
        <v>38687</v>
      </c>
      <c r="H14" s="20">
        <f t="shared" si="0"/>
        <v>14</v>
      </c>
      <c r="I14" s="20" t="str">
        <f t="shared" si="1"/>
        <v>Late</v>
      </c>
      <c r="J14" s="47" t="s">
        <v>1161</v>
      </c>
      <c r="K14" s="34">
        <v>0</v>
      </c>
      <c r="L14" s="4" t="s">
        <v>647</v>
      </c>
      <c r="M14" s="4" t="s">
        <v>671</v>
      </c>
      <c r="N14" s="4">
        <v>19409861</v>
      </c>
      <c r="O14" s="7">
        <v>40026</v>
      </c>
      <c r="P14" s="20">
        <f t="shared" si="7"/>
        <v>44</v>
      </c>
      <c r="Q14" s="20">
        <f t="shared" si="8"/>
        <v>44</v>
      </c>
      <c r="R14" s="25" t="s">
        <v>647</v>
      </c>
      <c r="S14" s="33"/>
      <c r="T14" s="25" t="s">
        <v>647</v>
      </c>
      <c r="U14" s="35"/>
      <c r="V14" s="33">
        <v>469</v>
      </c>
      <c r="W14" s="33">
        <v>469</v>
      </c>
      <c r="X14" s="47" t="s">
        <v>49</v>
      </c>
      <c r="Z14" s="4">
        <v>654</v>
      </c>
      <c r="AA14" s="7" t="s">
        <v>76</v>
      </c>
      <c r="AB14" s="4" t="s">
        <v>1081</v>
      </c>
      <c r="AC14" s="4">
        <f t="shared" si="2"/>
        <v>1</v>
      </c>
      <c r="AD14" s="4">
        <f t="shared" si="3"/>
        <v>0</v>
      </c>
      <c r="AE14" s="4">
        <f t="shared" si="4"/>
        <v>0</v>
      </c>
      <c r="AF14" s="4">
        <f t="shared" si="5"/>
        <v>0</v>
      </c>
      <c r="AG14" s="4">
        <f t="shared" si="6"/>
        <v>0</v>
      </c>
      <c r="AH14" s="20" t="s">
        <v>661</v>
      </c>
      <c r="AI14" s="14" t="s">
        <v>386</v>
      </c>
      <c r="AJ14" s="14" t="s">
        <v>383</v>
      </c>
      <c r="AK14" s="4" t="s">
        <v>909</v>
      </c>
      <c r="AL14" s="4" t="s">
        <v>647</v>
      </c>
      <c r="AM14" s="47" t="s">
        <v>892</v>
      </c>
      <c r="AN14" s="7">
        <v>42217</v>
      </c>
      <c r="AO14" s="52">
        <f>(YEAR(AN14)-YEAR(G14))*12+(MONTH(AN14)-MONTH(G14))</f>
        <v>116</v>
      </c>
      <c r="AP14" s="26"/>
    </row>
    <row r="15" spans="1:46" s="4" customFormat="1" x14ac:dyDescent="0.35">
      <c r="A15" s="4" t="s">
        <v>1242</v>
      </c>
      <c r="B15" s="4" t="s">
        <v>6</v>
      </c>
      <c r="C15" s="4" t="s">
        <v>357</v>
      </c>
      <c r="D15" s="4" t="s">
        <v>387</v>
      </c>
      <c r="E15" s="4" t="s">
        <v>662</v>
      </c>
      <c r="F15" s="7">
        <v>38108</v>
      </c>
      <c r="G15" s="7">
        <v>38718</v>
      </c>
      <c r="H15" s="20">
        <f t="shared" si="0"/>
        <v>20</v>
      </c>
      <c r="I15" s="20" t="str">
        <f t="shared" si="1"/>
        <v>Late</v>
      </c>
      <c r="J15" s="47" t="s">
        <v>1161</v>
      </c>
      <c r="K15" s="34">
        <v>0</v>
      </c>
      <c r="L15" s="4" t="s">
        <v>647</v>
      </c>
      <c r="M15" s="4" t="s">
        <v>911</v>
      </c>
      <c r="N15" s="4">
        <v>19183227</v>
      </c>
      <c r="O15" s="7">
        <v>39873</v>
      </c>
      <c r="P15" s="20">
        <f t="shared" si="7"/>
        <v>38</v>
      </c>
      <c r="Q15" s="20">
        <f t="shared" si="8"/>
        <v>38</v>
      </c>
      <c r="R15" s="25" t="s">
        <v>647</v>
      </c>
      <c r="S15" s="33"/>
      <c r="T15" s="25" t="s">
        <v>647</v>
      </c>
      <c r="U15" s="35"/>
      <c r="V15" s="33">
        <v>485</v>
      </c>
      <c r="W15" s="33">
        <v>485</v>
      </c>
      <c r="X15" s="47" t="s">
        <v>49</v>
      </c>
      <c r="AA15" s="7" t="s">
        <v>76</v>
      </c>
      <c r="AB15" s="4" t="s">
        <v>1081</v>
      </c>
      <c r="AC15" s="4">
        <f t="shared" si="2"/>
        <v>1</v>
      </c>
      <c r="AD15" s="4">
        <f t="shared" si="3"/>
        <v>0</v>
      </c>
      <c r="AE15" s="4">
        <f t="shared" si="4"/>
        <v>0</v>
      </c>
      <c r="AF15" s="4">
        <f t="shared" si="5"/>
        <v>0</v>
      </c>
      <c r="AG15" s="4">
        <f t="shared" si="6"/>
        <v>0</v>
      </c>
      <c r="AH15" s="20" t="s">
        <v>661</v>
      </c>
      <c r="AI15" s="14" t="s">
        <v>388</v>
      </c>
      <c r="AJ15" s="14" t="s">
        <v>6</v>
      </c>
      <c r="AK15" s="4" t="s">
        <v>910</v>
      </c>
      <c r="AL15" s="4" t="s">
        <v>647</v>
      </c>
      <c r="AM15" s="47" t="s">
        <v>892</v>
      </c>
      <c r="AN15" s="7">
        <v>42217</v>
      </c>
      <c r="AO15" s="52">
        <f>(YEAR(AN15)-YEAR(G15))*12+(MONTH(AN15)-MONTH(G15))</f>
        <v>115</v>
      </c>
      <c r="AP15" s="26"/>
    </row>
    <row r="16" spans="1:46" s="4" customFormat="1" x14ac:dyDescent="0.35">
      <c r="A16" s="4" t="s">
        <v>1242</v>
      </c>
      <c r="B16" s="4" t="s">
        <v>6</v>
      </c>
      <c r="C16" s="4" t="s">
        <v>357</v>
      </c>
      <c r="D16" s="4" t="s">
        <v>389</v>
      </c>
      <c r="E16" s="4" t="s">
        <v>38</v>
      </c>
      <c r="F16" s="7">
        <v>38384</v>
      </c>
      <c r="G16" s="7">
        <v>38838</v>
      </c>
      <c r="H16" s="20">
        <f t="shared" si="0"/>
        <v>15</v>
      </c>
      <c r="I16" s="20" t="str">
        <f t="shared" si="1"/>
        <v>Late</v>
      </c>
      <c r="J16" s="47" t="s">
        <v>1161</v>
      </c>
      <c r="K16" s="34">
        <v>0</v>
      </c>
      <c r="L16" s="4" t="s">
        <v>647</v>
      </c>
      <c r="M16" s="4" t="s">
        <v>912</v>
      </c>
      <c r="N16" s="4">
        <v>20041945</v>
      </c>
      <c r="O16" s="7">
        <v>40330</v>
      </c>
      <c r="P16" s="20">
        <f t="shared" si="7"/>
        <v>49</v>
      </c>
      <c r="Q16" s="20">
        <f t="shared" si="8"/>
        <v>49</v>
      </c>
      <c r="R16" s="25" t="s">
        <v>647</v>
      </c>
      <c r="S16" s="33"/>
      <c r="T16" s="25" t="s">
        <v>647</v>
      </c>
      <c r="U16" s="35"/>
      <c r="V16" s="33">
        <v>160</v>
      </c>
      <c r="W16" s="33">
        <v>160</v>
      </c>
      <c r="X16" s="47" t="s">
        <v>49</v>
      </c>
      <c r="Z16" s="4">
        <v>160</v>
      </c>
      <c r="AA16" s="7" t="s">
        <v>76</v>
      </c>
      <c r="AB16" s="4" t="s">
        <v>1081</v>
      </c>
      <c r="AC16" s="4">
        <f t="shared" si="2"/>
        <v>1</v>
      </c>
      <c r="AD16" s="4">
        <f t="shared" si="3"/>
        <v>0</v>
      </c>
      <c r="AE16" s="4">
        <f t="shared" si="4"/>
        <v>0</v>
      </c>
      <c r="AF16" s="4">
        <f t="shared" si="5"/>
        <v>0</v>
      </c>
      <c r="AG16" s="4">
        <f t="shared" si="6"/>
        <v>0</v>
      </c>
      <c r="AH16" s="20" t="s">
        <v>661</v>
      </c>
      <c r="AI16" s="14" t="s">
        <v>390</v>
      </c>
      <c r="AJ16" s="14" t="s">
        <v>6</v>
      </c>
      <c r="AK16" s="4" t="s">
        <v>913</v>
      </c>
      <c r="AL16" s="4" t="s">
        <v>647</v>
      </c>
      <c r="AM16" s="47" t="s">
        <v>892</v>
      </c>
      <c r="AN16" s="7">
        <v>42217</v>
      </c>
      <c r="AO16" s="52">
        <f>(YEAR(AN16)-YEAR(G16))*12+(MONTH(AN16)-MONTH(G16))</f>
        <v>111</v>
      </c>
      <c r="AP16" s="26"/>
    </row>
    <row r="17" spans="1:46" s="4" customFormat="1" x14ac:dyDescent="0.35">
      <c r="A17" s="4" t="s">
        <v>1242</v>
      </c>
      <c r="B17" s="4" t="s">
        <v>6</v>
      </c>
      <c r="C17" s="4" t="s">
        <v>357</v>
      </c>
      <c r="D17" s="4" t="s">
        <v>391</v>
      </c>
      <c r="E17" s="4" t="s">
        <v>662</v>
      </c>
      <c r="F17" s="7">
        <v>38047</v>
      </c>
      <c r="G17" s="7">
        <v>38930</v>
      </c>
      <c r="H17" s="20">
        <f t="shared" si="0"/>
        <v>29</v>
      </c>
      <c r="I17" s="20" t="str">
        <f t="shared" si="1"/>
        <v>Late</v>
      </c>
      <c r="J17" s="47" t="s">
        <v>1161</v>
      </c>
      <c r="K17" s="34">
        <v>0</v>
      </c>
      <c r="L17" s="4" t="s">
        <v>647</v>
      </c>
      <c r="M17" s="4" t="s">
        <v>915</v>
      </c>
      <c r="N17" s="4">
        <v>20132285</v>
      </c>
      <c r="O17" s="7">
        <v>40330</v>
      </c>
      <c r="P17" s="20">
        <f t="shared" si="7"/>
        <v>46</v>
      </c>
      <c r="Q17" s="20">
        <f t="shared" si="8"/>
        <v>46</v>
      </c>
      <c r="R17" s="25" t="s">
        <v>647</v>
      </c>
      <c r="S17" s="33"/>
      <c r="T17" s="25" t="s">
        <v>647</v>
      </c>
      <c r="U17" s="35"/>
      <c r="V17" s="33">
        <v>405</v>
      </c>
      <c r="W17" s="33">
        <v>405</v>
      </c>
      <c r="X17" s="47" t="s">
        <v>49</v>
      </c>
      <c r="Z17" s="4">
        <v>400</v>
      </c>
      <c r="AA17" s="7" t="s">
        <v>76</v>
      </c>
      <c r="AB17" s="4" t="s">
        <v>1081</v>
      </c>
      <c r="AC17" s="4">
        <f t="shared" si="2"/>
        <v>1</v>
      </c>
      <c r="AD17" s="4">
        <f t="shared" si="3"/>
        <v>0</v>
      </c>
      <c r="AE17" s="4">
        <f t="shared" si="4"/>
        <v>0</v>
      </c>
      <c r="AF17" s="4">
        <f t="shared" si="5"/>
        <v>0</v>
      </c>
      <c r="AG17" s="4">
        <f t="shared" si="6"/>
        <v>0</v>
      </c>
      <c r="AH17" s="20" t="s">
        <v>661</v>
      </c>
      <c r="AI17" s="14" t="s">
        <v>6</v>
      </c>
      <c r="AJ17" s="14" t="s">
        <v>6</v>
      </c>
      <c r="AK17" s="4" t="s">
        <v>914</v>
      </c>
      <c r="AL17" s="4" t="s">
        <v>647</v>
      </c>
      <c r="AM17" s="47" t="s">
        <v>892</v>
      </c>
      <c r="AN17" s="7">
        <v>42217</v>
      </c>
      <c r="AO17" s="52">
        <f>(YEAR(AN17)-YEAR(G17))*12+(MONTH(AN17)-MONTH(G17))</f>
        <v>108</v>
      </c>
      <c r="AP17" s="26"/>
    </row>
    <row r="18" spans="1:46" s="4" customFormat="1" x14ac:dyDescent="0.35">
      <c r="A18" s="4" t="s">
        <v>1242</v>
      </c>
      <c r="B18" s="4" t="s">
        <v>6</v>
      </c>
      <c r="C18" s="4" t="s">
        <v>357</v>
      </c>
      <c r="D18" s="4" t="s">
        <v>392</v>
      </c>
      <c r="E18" s="4" t="s">
        <v>662</v>
      </c>
      <c r="F18" s="7">
        <v>38869</v>
      </c>
      <c r="G18" s="7">
        <v>39234</v>
      </c>
      <c r="H18" s="20">
        <f t="shared" si="0"/>
        <v>12</v>
      </c>
      <c r="I18" s="20" t="str">
        <f t="shared" si="1"/>
        <v>Late</v>
      </c>
      <c r="J18" s="47" t="s">
        <v>4</v>
      </c>
      <c r="K18" s="34"/>
      <c r="N18" s="4" t="s">
        <v>4</v>
      </c>
      <c r="O18" s="5"/>
      <c r="P18" s="20"/>
      <c r="Q18" s="20"/>
      <c r="R18" s="25" t="s">
        <v>647</v>
      </c>
      <c r="S18" s="33"/>
      <c r="T18" s="25" t="s">
        <v>647</v>
      </c>
      <c r="U18" s="35"/>
      <c r="V18" s="33"/>
      <c r="W18" s="33"/>
      <c r="X18" s="47" t="s">
        <v>49</v>
      </c>
      <c r="Z18" s="4">
        <v>537</v>
      </c>
      <c r="AA18" s="7" t="s">
        <v>76</v>
      </c>
      <c r="AB18" s="4" t="s">
        <v>1081</v>
      </c>
      <c r="AC18" s="4">
        <f t="shared" si="2"/>
        <v>1</v>
      </c>
      <c r="AD18" s="4">
        <f t="shared" si="3"/>
        <v>0</v>
      </c>
      <c r="AE18" s="4">
        <f t="shared" si="4"/>
        <v>0</v>
      </c>
      <c r="AF18" s="4">
        <f t="shared" si="5"/>
        <v>0</v>
      </c>
      <c r="AG18" s="4">
        <f t="shared" si="6"/>
        <v>0</v>
      </c>
      <c r="AH18" s="20" t="s">
        <v>661</v>
      </c>
      <c r="AI18" s="14" t="s">
        <v>375</v>
      </c>
      <c r="AJ18" s="14" t="s">
        <v>383</v>
      </c>
      <c r="AK18" s="4" t="s">
        <v>916</v>
      </c>
      <c r="AL18" s="4" t="s">
        <v>647</v>
      </c>
      <c r="AM18" s="47" t="s">
        <v>1109</v>
      </c>
      <c r="AN18" s="7">
        <v>42217</v>
      </c>
      <c r="AO18" s="52">
        <f>(YEAR(AN18)-YEAR(G18))*12+(MONTH(AN18)-MONTH(G18))</f>
        <v>98</v>
      </c>
      <c r="AP18" s="26"/>
    </row>
    <row r="19" spans="1:46" s="4" customFormat="1" x14ac:dyDescent="0.35">
      <c r="A19" s="4" t="s">
        <v>1242</v>
      </c>
      <c r="B19" s="4" t="s">
        <v>6</v>
      </c>
      <c r="C19" s="4" t="s">
        <v>357</v>
      </c>
      <c r="D19" s="4" t="s">
        <v>393</v>
      </c>
      <c r="E19" s="4" t="s">
        <v>662</v>
      </c>
      <c r="F19" s="7">
        <v>38322</v>
      </c>
      <c r="G19" s="7">
        <v>39356</v>
      </c>
      <c r="H19" s="20">
        <f t="shared" si="0"/>
        <v>34</v>
      </c>
      <c r="I19" s="20" t="str">
        <f t="shared" si="1"/>
        <v>Late</v>
      </c>
      <c r="J19" s="47" t="s">
        <v>4</v>
      </c>
      <c r="K19" s="34"/>
      <c r="N19" s="4" t="s">
        <v>4</v>
      </c>
      <c r="O19" s="5"/>
      <c r="P19" s="20"/>
      <c r="Q19" s="20"/>
      <c r="R19" s="25" t="s">
        <v>647</v>
      </c>
      <c r="S19" s="33"/>
      <c r="T19" s="25" t="s">
        <v>647</v>
      </c>
      <c r="U19" s="35"/>
      <c r="V19" s="33"/>
      <c r="W19" s="33"/>
      <c r="X19" s="47" t="s">
        <v>49</v>
      </c>
      <c r="Z19" s="4">
        <v>371</v>
      </c>
      <c r="AA19" s="7" t="s">
        <v>76</v>
      </c>
      <c r="AB19" s="4" t="s">
        <v>1081</v>
      </c>
      <c r="AC19" s="4">
        <f t="shared" si="2"/>
        <v>1</v>
      </c>
      <c r="AD19" s="4">
        <f t="shared" si="3"/>
        <v>0</v>
      </c>
      <c r="AE19" s="4">
        <f t="shared" si="4"/>
        <v>0</v>
      </c>
      <c r="AF19" s="4">
        <f t="shared" si="5"/>
        <v>0</v>
      </c>
      <c r="AG19" s="4">
        <f t="shared" si="6"/>
        <v>0</v>
      </c>
      <c r="AH19" s="20" t="s">
        <v>661</v>
      </c>
      <c r="AI19" s="14" t="s">
        <v>375</v>
      </c>
      <c r="AJ19" s="14" t="s">
        <v>383</v>
      </c>
      <c r="AK19" s="4" t="s">
        <v>917</v>
      </c>
      <c r="AL19" s="4" t="s">
        <v>647</v>
      </c>
      <c r="AM19" s="47" t="s">
        <v>1109</v>
      </c>
      <c r="AN19" s="7">
        <v>42217</v>
      </c>
      <c r="AO19" s="52">
        <f>(YEAR(AN19)-YEAR(G19))*12+(MONTH(AN19)-MONTH(G19))</f>
        <v>94</v>
      </c>
      <c r="AP19" s="26"/>
    </row>
    <row r="20" spans="1:46" s="4" customFormat="1" x14ac:dyDescent="0.35">
      <c r="A20" s="4" t="s">
        <v>1242</v>
      </c>
      <c r="B20" s="4" t="s">
        <v>6</v>
      </c>
      <c r="C20" s="4" t="s">
        <v>357</v>
      </c>
      <c r="D20" s="4" t="s">
        <v>394</v>
      </c>
      <c r="E20" s="4" t="s">
        <v>657</v>
      </c>
      <c r="F20" s="7">
        <v>39142</v>
      </c>
      <c r="G20" s="7">
        <v>39387</v>
      </c>
      <c r="H20" s="20">
        <f t="shared" si="0"/>
        <v>8</v>
      </c>
      <c r="I20" s="20" t="str">
        <f t="shared" si="1"/>
        <v>Late</v>
      </c>
      <c r="J20" s="47" t="s">
        <v>653</v>
      </c>
      <c r="K20" s="34">
        <v>3</v>
      </c>
      <c r="M20" s="4" t="s">
        <v>1110</v>
      </c>
      <c r="N20" s="4" t="s">
        <v>653</v>
      </c>
      <c r="O20" s="7">
        <v>40544</v>
      </c>
      <c r="P20" s="20">
        <f>(YEAR(O20)-YEAR(G20))*12+(MONTH(O20)-MONTH(G20))</f>
        <v>38</v>
      </c>
      <c r="Q20" s="20"/>
      <c r="R20" s="25" t="s">
        <v>661</v>
      </c>
      <c r="S20" s="29">
        <v>40026</v>
      </c>
      <c r="T20" s="25" t="s">
        <v>647</v>
      </c>
      <c r="U20" s="35"/>
      <c r="V20" s="33">
        <v>148</v>
      </c>
      <c r="W20" s="33"/>
      <c r="X20" s="47" t="s">
        <v>37</v>
      </c>
      <c r="Y20" s="4" t="s">
        <v>918</v>
      </c>
      <c r="Z20" s="4">
        <v>194</v>
      </c>
      <c r="AA20" s="7" t="s">
        <v>76</v>
      </c>
      <c r="AB20" s="4" t="s">
        <v>1081</v>
      </c>
      <c r="AC20" s="4">
        <f t="shared" si="2"/>
        <v>1</v>
      </c>
      <c r="AD20" s="4">
        <f t="shared" si="3"/>
        <v>0</v>
      </c>
      <c r="AE20" s="4">
        <f t="shared" si="4"/>
        <v>0</v>
      </c>
      <c r="AF20" s="4">
        <f t="shared" si="5"/>
        <v>0</v>
      </c>
      <c r="AG20" s="4">
        <f t="shared" si="6"/>
        <v>0</v>
      </c>
      <c r="AH20" s="20" t="s">
        <v>661</v>
      </c>
      <c r="AI20" s="14" t="s">
        <v>395</v>
      </c>
      <c r="AJ20" s="14" t="s">
        <v>395</v>
      </c>
      <c r="AK20" s="4" t="s">
        <v>919</v>
      </c>
      <c r="AL20" s="4" t="s">
        <v>647</v>
      </c>
      <c r="AM20" s="47" t="s">
        <v>1109</v>
      </c>
      <c r="AN20" s="7">
        <v>42217</v>
      </c>
      <c r="AO20" s="52">
        <f>(YEAR(AN20)-YEAR(G20))*12+(MONTH(AN20)-MONTH(G20))</f>
        <v>93</v>
      </c>
      <c r="AP20" s="26">
        <v>70830410</v>
      </c>
      <c r="AQ20" s="4" t="s">
        <v>1111</v>
      </c>
      <c r="AR20" s="4" t="s">
        <v>1112</v>
      </c>
      <c r="AS20" s="4" t="s">
        <v>1113</v>
      </c>
      <c r="AT20" s="4" t="s">
        <v>1185</v>
      </c>
    </row>
    <row r="21" spans="1:46" s="4" customFormat="1" x14ac:dyDescent="0.35">
      <c r="A21" s="4" t="s">
        <v>1242</v>
      </c>
      <c r="B21" s="4" t="s">
        <v>6</v>
      </c>
      <c r="C21" s="4" t="s">
        <v>357</v>
      </c>
      <c r="D21" s="4" t="s">
        <v>396</v>
      </c>
      <c r="E21" s="4" t="s">
        <v>657</v>
      </c>
      <c r="F21" s="7">
        <v>38991</v>
      </c>
      <c r="G21" s="7">
        <v>39479</v>
      </c>
      <c r="H21" s="20">
        <f t="shared" si="0"/>
        <v>16</v>
      </c>
      <c r="I21" s="20" t="str">
        <f t="shared" si="1"/>
        <v>Early</v>
      </c>
      <c r="J21" s="47" t="s">
        <v>653</v>
      </c>
      <c r="K21" s="34">
        <v>3</v>
      </c>
      <c r="M21" s="4" t="s">
        <v>1110</v>
      </c>
      <c r="N21" s="4" t="s">
        <v>653</v>
      </c>
      <c r="O21" s="7">
        <v>40544</v>
      </c>
      <c r="P21" s="20">
        <f>(YEAR(O21)-YEAR(G21))*12+(MONTH(O21)-MONTH(G21))</f>
        <v>35</v>
      </c>
      <c r="Q21" s="20"/>
      <c r="R21" s="25" t="s">
        <v>661</v>
      </c>
      <c r="S21" s="29">
        <v>40057</v>
      </c>
      <c r="T21" s="25" t="s">
        <v>647</v>
      </c>
      <c r="U21" s="35"/>
      <c r="V21" s="33">
        <v>159</v>
      </c>
      <c r="W21" s="33"/>
      <c r="X21" s="47" t="s">
        <v>49</v>
      </c>
      <c r="Z21" s="4">
        <v>159</v>
      </c>
      <c r="AA21" s="7" t="s">
        <v>76</v>
      </c>
      <c r="AB21" s="4" t="s">
        <v>1081</v>
      </c>
      <c r="AC21" s="4">
        <f t="shared" si="2"/>
        <v>1</v>
      </c>
      <c r="AD21" s="4">
        <f t="shared" si="3"/>
        <v>0</v>
      </c>
      <c r="AE21" s="4">
        <f t="shared" si="4"/>
        <v>0</v>
      </c>
      <c r="AF21" s="4">
        <f t="shared" si="5"/>
        <v>0</v>
      </c>
      <c r="AG21" s="4">
        <f t="shared" si="6"/>
        <v>0</v>
      </c>
      <c r="AH21" s="20" t="s">
        <v>661</v>
      </c>
      <c r="AI21" s="14" t="s">
        <v>397</v>
      </c>
      <c r="AJ21" s="14" t="s">
        <v>1163</v>
      </c>
      <c r="AK21" s="4" t="s">
        <v>920</v>
      </c>
      <c r="AL21" s="4" t="s">
        <v>647</v>
      </c>
      <c r="AM21" s="47" t="s">
        <v>1109</v>
      </c>
      <c r="AN21" s="7">
        <v>42217</v>
      </c>
      <c r="AO21" s="52">
        <f>(YEAR(AN21)-YEAR(G21))*12+(MONTH(AN21)-MONTH(G21))</f>
        <v>90</v>
      </c>
      <c r="AP21" s="26">
        <v>70830410</v>
      </c>
      <c r="AQ21" s="4" t="s">
        <v>1111</v>
      </c>
      <c r="AR21" s="4" t="s">
        <v>1112</v>
      </c>
      <c r="AS21" s="4" t="s">
        <v>1113</v>
      </c>
      <c r="AT21" s="4" t="s">
        <v>1185</v>
      </c>
    </row>
    <row r="22" spans="1:46" s="4" customFormat="1" x14ac:dyDescent="0.35">
      <c r="A22" s="4" t="s">
        <v>1242</v>
      </c>
      <c r="B22" s="4" t="s">
        <v>6</v>
      </c>
      <c r="C22" s="4" t="s">
        <v>357</v>
      </c>
      <c r="D22" s="4" t="s">
        <v>398</v>
      </c>
      <c r="E22" s="4" t="s">
        <v>38</v>
      </c>
      <c r="F22" s="7">
        <v>38231</v>
      </c>
      <c r="G22" s="7">
        <v>39630</v>
      </c>
      <c r="H22" s="20">
        <f t="shared" si="0"/>
        <v>46</v>
      </c>
      <c r="I22" s="20" t="str">
        <f t="shared" si="1"/>
        <v>Early</v>
      </c>
      <c r="J22" s="47" t="s">
        <v>4</v>
      </c>
      <c r="K22" s="34"/>
      <c r="N22" s="4" t="s">
        <v>4</v>
      </c>
      <c r="P22" s="20"/>
      <c r="Q22" s="20"/>
      <c r="R22" s="25" t="s">
        <v>661</v>
      </c>
      <c r="S22" s="29">
        <v>40026</v>
      </c>
      <c r="T22" s="25" t="s">
        <v>647</v>
      </c>
      <c r="U22" s="35"/>
      <c r="V22" s="33"/>
      <c r="W22" s="33"/>
      <c r="X22" s="47" t="s">
        <v>49</v>
      </c>
      <c r="Z22" s="4">
        <v>451</v>
      </c>
      <c r="AA22" s="7" t="s">
        <v>76</v>
      </c>
      <c r="AB22" s="4" t="s">
        <v>1081</v>
      </c>
      <c r="AC22" s="4">
        <f t="shared" si="2"/>
        <v>1</v>
      </c>
      <c r="AD22" s="4">
        <f t="shared" si="3"/>
        <v>0</v>
      </c>
      <c r="AE22" s="4">
        <f t="shared" si="4"/>
        <v>0</v>
      </c>
      <c r="AF22" s="4">
        <f t="shared" si="5"/>
        <v>0</v>
      </c>
      <c r="AG22" s="4">
        <f t="shared" si="6"/>
        <v>0</v>
      </c>
      <c r="AH22" s="20" t="s">
        <v>661</v>
      </c>
      <c r="AI22" s="14" t="s">
        <v>383</v>
      </c>
      <c r="AJ22" s="14" t="s">
        <v>383</v>
      </c>
      <c r="AK22" s="4" t="s">
        <v>921</v>
      </c>
      <c r="AL22" s="4" t="s">
        <v>661</v>
      </c>
      <c r="AM22" s="47" t="s">
        <v>1109</v>
      </c>
      <c r="AN22" s="7">
        <v>42217</v>
      </c>
      <c r="AO22" s="52">
        <f>(YEAR(AN22)-YEAR(G22))*12+(MONTH(AN22)-MONTH(G22))</f>
        <v>85</v>
      </c>
      <c r="AP22" s="26"/>
      <c r="AQ22" s="4" t="s">
        <v>1261</v>
      </c>
      <c r="AR22" s="4" t="s">
        <v>1262</v>
      </c>
      <c r="AS22" s="4" t="s">
        <v>1263</v>
      </c>
      <c r="AT22" s="4" t="s">
        <v>1277</v>
      </c>
    </row>
    <row r="23" spans="1:46" s="4" customFormat="1" x14ac:dyDescent="0.35">
      <c r="A23" s="4" t="s">
        <v>1242</v>
      </c>
      <c r="B23" s="4" t="s">
        <v>6</v>
      </c>
      <c r="C23" s="4" t="s">
        <v>357</v>
      </c>
      <c r="D23" s="4" t="s">
        <v>399</v>
      </c>
      <c r="E23" s="4" t="s">
        <v>657</v>
      </c>
      <c r="F23" s="7">
        <v>39114</v>
      </c>
      <c r="G23" s="7">
        <v>39630</v>
      </c>
      <c r="H23" s="20">
        <f t="shared" si="0"/>
        <v>17</v>
      </c>
      <c r="I23" s="20" t="str">
        <f t="shared" si="1"/>
        <v>Early</v>
      </c>
      <c r="J23" s="47" t="s">
        <v>653</v>
      </c>
      <c r="K23" s="34">
        <v>3</v>
      </c>
      <c r="M23" s="4" t="s">
        <v>1110</v>
      </c>
      <c r="N23" s="4" t="s">
        <v>653</v>
      </c>
      <c r="O23" s="7">
        <v>40544</v>
      </c>
      <c r="P23" s="20">
        <f>(YEAR(O23)-YEAR(G23))*12+(MONTH(O23)-MONTH(G23))</f>
        <v>30</v>
      </c>
      <c r="Q23" s="20"/>
      <c r="R23" s="25" t="s">
        <v>661</v>
      </c>
      <c r="S23" s="29">
        <v>40026</v>
      </c>
      <c r="T23" s="25" t="s">
        <v>647</v>
      </c>
      <c r="U23" s="35"/>
      <c r="V23" s="33">
        <v>218</v>
      </c>
      <c r="W23" s="33"/>
      <c r="X23" s="47" t="s">
        <v>49</v>
      </c>
      <c r="Z23" s="4">
        <v>218</v>
      </c>
      <c r="AA23" s="7" t="s">
        <v>76</v>
      </c>
      <c r="AB23" s="4" t="s">
        <v>1081</v>
      </c>
      <c r="AC23" s="4">
        <f t="shared" si="2"/>
        <v>1</v>
      </c>
      <c r="AD23" s="4">
        <f t="shared" si="3"/>
        <v>0</v>
      </c>
      <c r="AE23" s="4">
        <f t="shared" si="4"/>
        <v>0</v>
      </c>
      <c r="AF23" s="4">
        <f t="shared" si="5"/>
        <v>0</v>
      </c>
      <c r="AG23" s="4">
        <f t="shared" si="6"/>
        <v>0</v>
      </c>
      <c r="AH23" s="20" t="s">
        <v>661</v>
      </c>
      <c r="AI23" s="14" t="s">
        <v>2</v>
      </c>
      <c r="AJ23" s="14" t="s">
        <v>2</v>
      </c>
      <c r="AK23" s="4" t="s">
        <v>922</v>
      </c>
      <c r="AL23" s="4" t="s">
        <v>647</v>
      </c>
      <c r="AM23" s="47" t="s">
        <v>1109</v>
      </c>
      <c r="AN23" s="7">
        <v>42217</v>
      </c>
      <c r="AO23" s="52">
        <f>(YEAR(AN23)-YEAR(G23))*12+(MONTH(AN23)-MONTH(G23))</f>
        <v>85</v>
      </c>
      <c r="AP23" s="26">
        <v>70830410</v>
      </c>
      <c r="AQ23" s="4" t="s">
        <v>1111</v>
      </c>
      <c r="AR23" s="4" t="s">
        <v>1112</v>
      </c>
      <c r="AS23" s="4" t="s">
        <v>1113</v>
      </c>
      <c r="AT23" s="4" t="s">
        <v>1185</v>
      </c>
    </row>
    <row r="24" spans="1:46" s="4" customFormat="1" x14ac:dyDescent="0.35">
      <c r="A24" s="4" t="s">
        <v>1242</v>
      </c>
      <c r="B24" s="4" t="s">
        <v>6</v>
      </c>
      <c r="C24" s="4" t="s">
        <v>357</v>
      </c>
      <c r="D24" s="4" t="s">
        <v>400</v>
      </c>
      <c r="E24" s="4" t="s">
        <v>659</v>
      </c>
      <c r="F24" s="7">
        <v>39753</v>
      </c>
      <c r="G24" s="7">
        <v>39845</v>
      </c>
      <c r="H24" s="20">
        <f t="shared" si="0"/>
        <v>3</v>
      </c>
      <c r="I24" s="20" t="str">
        <f t="shared" si="1"/>
        <v>Early</v>
      </c>
      <c r="J24" s="47" t="s">
        <v>1161</v>
      </c>
      <c r="K24" s="34">
        <v>1</v>
      </c>
      <c r="M24" s="4" t="s">
        <v>924</v>
      </c>
      <c r="N24" s="4">
        <v>22437449</v>
      </c>
      <c r="O24" s="7">
        <v>41000</v>
      </c>
      <c r="P24" s="20">
        <f>(YEAR(O24)-YEAR(G24))*12+(MONTH(O24)-MONTH(G24))</f>
        <v>38</v>
      </c>
      <c r="Q24" s="20">
        <f>(YEAR(O24)-YEAR(G24))*12+(MONTH(O24)-MONTH(G24))</f>
        <v>38</v>
      </c>
      <c r="R24" s="25" t="s">
        <v>647</v>
      </c>
      <c r="S24" s="33"/>
      <c r="T24" s="25" t="s">
        <v>647</v>
      </c>
      <c r="U24" s="35"/>
      <c r="V24" s="33">
        <v>49</v>
      </c>
      <c r="W24" s="33">
        <v>49</v>
      </c>
      <c r="X24" s="47" t="s">
        <v>49</v>
      </c>
      <c r="Z24" s="4">
        <v>51</v>
      </c>
      <c r="AA24" s="7" t="s">
        <v>76</v>
      </c>
      <c r="AB24" s="4" t="s">
        <v>1081</v>
      </c>
      <c r="AC24" s="4">
        <f t="shared" si="2"/>
        <v>1</v>
      </c>
      <c r="AD24" s="4">
        <f t="shared" si="3"/>
        <v>0</v>
      </c>
      <c r="AE24" s="4">
        <f t="shared" si="4"/>
        <v>0</v>
      </c>
      <c r="AF24" s="4">
        <f t="shared" si="5"/>
        <v>0</v>
      </c>
      <c r="AG24" s="4">
        <f t="shared" si="6"/>
        <v>0</v>
      </c>
      <c r="AH24" s="20" t="s">
        <v>661</v>
      </c>
      <c r="AI24" s="14" t="s">
        <v>6</v>
      </c>
      <c r="AJ24" s="14" t="s">
        <v>6</v>
      </c>
      <c r="AK24" s="4" t="s">
        <v>923</v>
      </c>
      <c r="AL24" s="4" t="s">
        <v>647</v>
      </c>
      <c r="AM24" s="47" t="s">
        <v>892</v>
      </c>
      <c r="AN24" s="7">
        <v>42217</v>
      </c>
      <c r="AO24" s="52">
        <f>(YEAR(AN24)-YEAR(G24))*12+(MONTH(AN24)-MONTH(G24))</f>
        <v>78</v>
      </c>
      <c r="AP24" s="26"/>
    </row>
    <row r="25" spans="1:46" s="4" customFormat="1" x14ac:dyDescent="0.35">
      <c r="A25" s="4" t="s">
        <v>1242</v>
      </c>
      <c r="B25" s="4" t="s">
        <v>6</v>
      </c>
      <c r="C25" s="4" t="s">
        <v>357</v>
      </c>
      <c r="D25" s="4" t="s">
        <v>401</v>
      </c>
      <c r="E25" s="4" t="s">
        <v>662</v>
      </c>
      <c r="F25" s="7">
        <v>39539</v>
      </c>
      <c r="G25" s="7">
        <v>40057</v>
      </c>
      <c r="H25" s="20">
        <f t="shared" si="0"/>
        <v>17</v>
      </c>
      <c r="I25" s="20" t="str">
        <f t="shared" si="1"/>
        <v>Early</v>
      </c>
      <c r="J25" s="47" t="s">
        <v>1161</v>
      </c>
      <c r="K25" s="34">
        <v>0</v>
      </c>
      <c r="L25" s="4" t="s">
        <v>647</v>
      </c>
      <c r="M25" s="4" t="s">
        <v>926</v>
      </c>
      <c r="N25" s="4">
        <v>22708895</v>
      </c>
      <c r="O25" s="7">
        <v>41275</v>
      </c>
      <c r="P25" s="20">
        <f>(YEAR(O25)-YEAR(G25))*12+(MONTH(O25)-MONTH(G25))</f>
        <v>40</v>
      </c>
      <c r="Q25" s="20">
        <f>(YEAR(O25)-YEAR(G25))*12+(MONTH(O25)-MONTH(G25))</f>
        <v>40</v>
      </c>
      <c r="R25" s="25" t="s">
        <v>661</v>
      </c>
      <c r="S25" s="29">
        <v>40422</v>
      </c>
      <c r="T25" s="25" t="s">
        <v>647</v>
      </c>
      <c r="U25" s="35"/>
      <c r="V25" s="33">
        <v>100</v>
      </c>
      <c r="W25" s="33">
        <v>100</v>
      </c>
      <c r="X25" s="47" t="s">
        <v>49</v>
      </c>
      <c r="Z25" s="4">
        <v>100</v>
      </c>
      <c r="AA25" s="7" t="s">
        <v>76</v>
      </c>
      <c r="AB25" s="4" t="s">
        <v>1081</v>
      </c>
      <c r="AC25" s="4">
        <f t="shared" si="2"/>
        <v>1</v>
      </c>
      <c r="AD25" s="4">
        <f t="shared" si="3"/>
        <v>0</v>
      </c>
      <c r="AE25" s="4">
        <f t="shared" si="4"/>
        <v>0</v>
      </c>
      <c r="AF25" s="4">
        <f t="shared" si="5"/>
        <v>0</v>
      </c>
      <c r="AG25" s="4">
        <f t="shared" si="6"/>
        <v>0</v>
      </c>
      <c r="AH25" s="20" t="s">
        <v>661</v>
      </c>
      <c r="AI25" s="14" t="s">
        <v>402</v>
      </c>
      <c r="AJ25" s="14" t="s">
        <v>6</v>
      </c>
      <c r="AK25" s="4" t="s">
        <v>925</v>
      </c>
      <c r="AL25" s="4" t="s">
        <v>647</v>
      </c>
      <c r="AM25" s="47" t="s">
        <v>892</v>
      </c>
      <c r="AN25" s="7">
        <v>42217</v>
      </c>
      <c r="AO25" s="52">
        <f>(YEAR(AN25)-YEAR(G25))*12+(MONTH(AN25)-MONTH(G25))</f>
        <v>71</v>
      </c>
      <c r="AP25" s="26"/>
    </row>
    <row r="26" spans="1:46" s="4" customFormat="1" x14ac:dyDescent="0.35">
      <c r="A26" s="4" t="s">
        <v>1242</v>
      </c>
      <c r="B26" s="4" t="s">
        <v>6</v>
      </c>
      <c r="C26" s="4" t="s">
        <v>357</v>
      </c>
      <c r="D26" s="4" t="s">
        <v>403</v>
      </c>
      <c r="E26" s="4" t="s">
        <v>662</v>
      </c>
      <c r="F26" s="7">
        <v>38261</v>
      </c>
      <c r="G26" s="7">
        <v>40087</v>
      </c>
      <c r="H26" s="20">
        <f t="shared" si="0"/>
        <v>60</v>
      </c>
      <c r="I26" s="20" t="str">
        <f t="shared" si="1"/>
        <v>Early</v>
      </c>
      <c r="J26" s="47" t="s">
        <v>1161</v>
      </c>
      <c r="K26" s="34">
        <v>0</v>
      </c>
      <c r="L26" s="4" t="s">
        <v>647</v>
      </c>
      <c r="M26" s="4" t="s">
        <v>928</v>
      </c>
      <c r="N26" s="4">
        <v>22372628</v>
      </c>
      <c r="O26" s="7">
        <v>40969</v>
      </c>
      <c r="P26" s="20">
        <f>(YEAR(O26)-YEAR(G26))*12+(MONTH(O26)-MONTH(G26))</f>
        <v>29</v>
      </c>
      <c r="Q26" s="20">
        <f>(YEAR(O26)-YEAR(G26))*12+(MONTH(O26)-MONTH(G26))</f>
        <v>29</v>
      </c>
      <c r="R26" s="25" t="s">
        <v>661</v>
      </c>
      <c r="S26" s="29">
        <v>40452</v>
      </c>
      <c r="T26" s="25" t="s">
        <v>647</v>
      </c>
      <c r="U26" s="35"/>
      <c r="V26" s="33">
        <v>308</v>
      </c>
      <c r="W26" s="33">
        <v>308</v>
      </c>
      <c r="X26" s="47" t="s">
        <v>49</v>
      </c>
      <c r="Z26" s="4">
        <v>308</v>
      </c>
      <c r="AA26" s="7" t="s">
        <v>76</v>
      </c>
      <c r="AB26" s="4" t="s">
        <v>1081</v>
      </c>
      <c r="AC26" s="4">
        <f t="shared" si="2"/>
        <v>1</v>
      </c>
      <c r="AD26" s="4">
        <f t="shared" si="3"/>
        <v>0</v>
      </c>
      <c r="AE26" s="4">
        <f t="shared" si="4"/>
        <v>0</v>
      </c>
      <c r="AF26" s="4">
        <f t="shared" si="5"/>
        <v>0</v>
      </c>
      <c r="AG26" s="4">
        <f t="shared" si="6"/>
        <v>0</v>
      </c>
      <c r="AH26" s="20" t="s">
        <v>661</v>
      </c>
      <c r="AI26" s="14" t="s">
        <v>404</v>
      </c>
      <c r="AJ26" s="14" t="s">
        <v>6</v>
      </c>
      <c r="AK26" s="4" t="s">
        <v>927</v>
      </c>
      <c r="AL26" s="4" t="s">
        <v>661</v>
      </c>
      <c r="AM26" s="47" t="s">
        <v>892</v>
      </c>
      <c r="AN26" s="7">
        <v>42217</v>
      </c>
      <c r="AO26" s="52">
        <f>(YEAR(AN26)-YEAR(G26))*12+(MONTH(AN26)-MONTH(G26))</f>
        <v>70</v>
      </c>
      <c r="AP26" s="26"/>
    </row>
    <row r="27" spans="1:46" s="4" customFormat="1" x14ac:dyDescent="0.35">
      <c r="A27" s="4" t="s">
        <v>1242</v>
      </c>
      <c r="B27" s="4" t="s">
        <v>6</v>
      </c>
      <c r="C27" s="4" t="s">
        <v>357</v>
      </c>
      <c r="D27" s="4" t="s">
        <v>405</v>
      </c>
      <c r="E27" s="4" t="s">
        <v>657</v>
      </c>
      <c r="F27" s="7">
        <v>37104</v>
      </c>
      <c r="G27" s="7">
        <v>40210</v>
      </c>
      <c r="H27" s="20">
        <f t="shared" si="0"/>
        <v>102</v>
      </c>
      <c r="I27" s="20" t="str">
        <f t="shared" si="1"/>
        <v>Early</v>
      </c>
      <c r="J27" s="47" t="s">
        <v>1161</v>
      </c>
      <c r="K27" s="34">
        <v>1</v>
      </c>
      <c r="M27" s="4" t="s">
        <v>930</v>
      </c>
      <c r="N27" s="4">
        <v>25461210</v>
      </c>
      <c r="O27" s="7">
        <v>41974</v>
      </c>
      <c r="P27" s="20">
        <f>(YEAR(O27)-YEAR(G27))*12+(MONTH(O27)-MONTH(G27))</f>
        <v>58</v>
      </c>
      <c r="Q27" s="20">
        <f>(YEAR(O27)-YEAR(G27))*12+(MONTH(O27)-MONTH(G27))</f>
        <v>58</v>
      </c>
      <c r="R27" s="25" t="s">
        <v>661</v>
      </c>
      <c r="S27" s="29">
        <v>40575</v>
      </c>
      <c r="T27" s="25" t="s">
        <v>647</v>
      </c>
      <c r="U27" s="35"/>
      <c r="V27" s="33">
        <v>370</v>
      </c>
      <c r="W27" s="33">
        <v>370</v>
      </c>
      <c r="X27" s="47" t="s">
        <v>49</v>
      </c>
      <c r="Z27" s="4">
        <v>370</v>
      </c>
      <c r="AA27" s="7" t="s">
        <v>76</v>
      </c>
      <c r="AB27" s="4" t="s">
        <v>1081</v>
      </c>
      <c r="AC27" s="4">
        <f t="shared" si="2"/>
        <v>1</v>
      </c>
      <c r="AD27" s="4">
        <f t="shared" si="3"/>
        <v>0</v>
      </c>
      <c r="AE27" s="4">
        <f t="shared" si="4"/>
        <v>0</v>
      </c>
      <c r="AF27" s="4">
        <f t="shared" si="5"/>
        <v>0</v>
      </c>
      <c r="AG27" s="4">
        <f t="shared" si="6"/>
        <v>0</v>
      </c>
      <c r="AH27" s="20" t="s">
        <v>661</v>
      </c>
      <c r="AI27" s="14" t="s">
        <v>404</v>
      </c>
      <c r="AJ27" s="14" t="s">
        <v>6</v>
      </c>
      <c r="AK27" s="4" t="s">
        <v>929</v>
      </c>
      <c r="AL27" s="4" t="s">
        <v>661</v>
      </c>
      <c r="AM27" s="47" t="s">
        <v>892</v>
      </c>
      <c r="AN27" s="7">
        <v>42217</v>
      </c>
      <c r="AO27" s="52">
        <f>(YEAR(AN27)-YEAR(G27))*12+(MONTH(AN27)-MONTH(G27))</f>
        <v>66</v>
      </c>
      <c r="AP27" s="26"/>
    </row>
    <row r="28" spans="1:46" s="4" customFormat="1" x14ac:dyDescent="0.35">
      <c r="A28" s="4" t="s">
        <v>1242</v>
      </c>
      <c r="B28" s="4" t="s">
        <v>6</v>
      </c>
      <c r="C28" s="4" t="s">
        <v>357</v>
      </c>
      <c r="D28" s="4" t="s">
        <v>406</v>
      </c>
      <c r="E28" s="4" t="s">
        <v>662</v>
      </c>
      <c r="F28" s="7">
        <v>39539</v>
      </c>
      <c r="G28" s="7">
        <v>40330</v>
      </c>
      <c r="H28" s="20">
        <f t="shared" si="0"/>
        <v>26</v>
      </c>
      <c r="I28" s="20" t="str">
        <f t="shared" si="1"/>
        <v>Early</v>
      </c>
      <c r="J28" s="47" t="s">
        <v>4</v>
      </c>
      <c r="K28" s="34"/>
      <c r="N28" s="4" t="s">
        <v>4</v>
      </c>
      <c r="O28" s="5"/>
      <c r="P28" s="20"/>
      <c r="Q28" s="20"/>
      <c r="R28" s="25" t="s">
        <v>661</v>
      </c>
      <c r="S28" s="29">
        <v>40695</v>
      </c>
      <c r="T28" s="25" t="s">
        <v>647</v>
      </c>
      <c r="U28" s="35"/>
      <c r="V28" s="33"/>
      <c r="W28" s="33"/>
      <c r="X28" s="47" t="s">
        <v>49</v>
      </c>
      <c r="Z28" s="4">
        <v>97</v>
      </c>
      <c r="AA28" s="7" t="s">
        <v>76</v>
      </c>
      <c r="AB28" s="4" t="s">
        <v>1081</v>
      </c>
      <c r="AC28" s="4">
        <f t="shared" si="2"/>
        <v>1</v>
      </c>
      <c r="AD28" s="4">
        <f t="shared" si="3"/>
        <v>0</v>
      </c>
      <c r="AE28" s="4">
        <f t="shared" si="4"/>
        <v>0</v>
      </c>
      <c r="AF28" s="4">
        <f t="shared" si="5"/>
        <v>0</v>
      </c>
      <c r="AG28" s="4">
        <f t="shared" si="6"/>
        <v>0</v>
      </c>
      <c r="AH28" s="20" t="s">
        <v>661</v>
      </c>
      <c r="AI28" s="14" t="s">
        <v>402</v>
      </c>
      <c r="AJ28" s="14" t="s">
        <v>6</v>
      </c>
      <c r="AK28" s="4" t="s">
        <v>931</v>
      </c>
      <c r="AL28" s="4" t="s">
        <v>661</v>
      </c>
      <c r="AM28" s="47" t="s">
        <v>1109</v>
      </c>
      <c r="AN28" s="7">
        <v>42217</v>
      </c>
      <c r="AO28" s="52">
        <f>(YEAR(AN28)-YEAR(G28))*12+(MONTH(AN28)-MONTH(G28))</f>
        <v>62</v>
      </c>
      <c r="AP28" s="26"/>
      <c r="AQ28" s="4" t="s">
        <v>1264</v>
      </c>
      <c r="AR28" s="4" t="s">
        <v>1265</v>
      </c>
      <c r="AS28" s="4" t="s">
        <v>1266</v>
      </c>
      <c r="AT28" s="4" t="s">
        <v>1267</v>
      </c>
    </row>
    <row r="29" spans="1:46" s="4" customFormat="1" x14ac:dyDescent="0.35">
      <c r="A29" s="4" t="s">
        <v>1242</v>
      </c>
      <c r="B29" s="4" t="s">
        <v>6</v>
      </c>
      <c r="C29" s="4" t="s">
        <v>357</v>
      </c>
      <c r="D29" s="4" t="s">
        <v>407</v>
      </c>
      <c r="E29" s="4" t="s">
        <v>662</v>
      </c>
      <c r="F29" s="7">
        <v>38322</v>
      </c>
      <c r="G29" s="7">
        <v>40391</v>
      </c>
      <c r="H29" s="20">
        <f t="shared" si="0"/>
        <v>68</v>
      </c>
      <c r="I29" s="20" t="str">
        <f t="shared" si="1"/>
        <v>Early</v>
      </c>
      <c r="J29" s="47" t="s">
        <v>1161</v>
      </c>
      <c r="K29" s="34">
        <v>1</v>
      </c>
      <c r="M29" s="4" t="s">
        <v>933</v>
      </c>
      <c r="N29" s="4">
        <v>26133811</v>
      </c>
      <c r="O29" s="7">
        <v>42186</v>
      </c>
      <c r="P29" s="20">
        <f>(YEAR(O29)-YEAR(G29))*12+(MONTH(O29)-MONTH(G29))</f>
        <v>59</v>
      </c>
      <c r="Q29" s="20">
        <f>(YEAR(O29)-YEAR(G29))*12+(MONTH(O29)-MONTH(G29))</f>
        <v>59</v>
      </c>
      <c r="R29" s="25" t="s">
        <v>661</v>
      </c>
      <c r="S29" s="29">
        <v>40756</v>
      </c>
      <c r="T29" s="25" t="s">
        <v>647</v>
      </c>
      <c r="U29" s="35"/>
      <c r="V29" s="33">
        <v>376</v>
      </c>
      <c r="W29" s="33">
        <v>376</v>
      </c>
      <c r="X29" s="47" t="s">
        <v>49</v>
      </c>
      <c r="Z29" s="4">
        <v>376</v>
      </c>
      <c r="AA29" s="7" t="s">
        <v>76</v>
      </c>
      <c r="AB29" s="4" t="s">
        <v>1081</v>
      </c>
      <c r="AC29" s="4">
        <f t="shared" si="2"/>
        <v>1</v>
      </c>
      <c r="AD29" s="4">
        <f t="shared" si="3"/>
        <v>0</v>
      </c>
      <c r="AE29" s="4">
        <f t="shared" si="4"/>
        <v>0</v>
      </c>
      <c r="AF29" s="4">
        <f t="shared" si="5"/>
        <v>0</v>
      </c>
      <c r="AG29" s="4">
        <f t="shared" si="6"/>
        <v>0</v>
      </c>
      <c r="AH29" s="20" t="s">
        <v>661</v>
      </c>
      <c r="AI29" s="14" t="s">
        <v>6</v>
      </c>
      <c r="AJ29" s="14" t="s">
        <v>6</v>
      </c>
      <c r="AK29" s="4" t="s">
        <v>932</v>
      </c>
      <c r="AL29" s="4" t="s">
        <v>661</v>
      </c>
      <c r="AM29" s="47" t="s">
        <v>892</v>
      </c>
      <c r="AN29" s="7">
        <v>42217</v>
      </c>
      <c r="AO29" s="52">
        <f>(YEAR(AN29)-YEAR(G29))*12+(MONTH(AN29)-MONTH(G29))</f>
        <v>60</v>
      </c>
      <c r="AP29" s="26"/>
    </row>
    <row r="30" spans="1:46" s="4" customFormat="1" x14ac:dyDescent="0.35">
      <c r="A30" s="4" t="s">
        <v>1242</v>
      </c>
      <c r="B30" s="4" t="s">
        <v>6</v>
      </c>
      <c r="C30" s="4" t="s">
        <v>358</v>
      </c>
      <c r="D30" s="4" t="s">
        <v>409</v>
      </c>
      <c r="E30" s="4" t="s">
        <v>657</v>
      </c>
      <c r="F30" s="7">
        <v>38108</v>
      </c>
      <c r="G30" s="7">
        <v>38384</v>
      </c>
      <c r="H30" s="20">
        <f t="shared" si="0"/>
        <v>9</v>
      </c>
      <c r="I30" s="20" t="str">
        <f t="shared" si="1"/>
        <v>Late</v>
      </c>
      <c r="J30" s="47" t="s">
        <v>4</v>
      </c>
      <c r="K30" s="34"/>
      <c r="N30" s="4" t="s">
        <v>4</v>
      </c>
      <c r="O30" s="5"/>
      <c r="P30" s="20"/>
      <c r="Q30" s="20"/>
      <c r="R30" s="25" t="s">
        <v>647</v>
      </c>
      <c r="S30" s="33"/>
      <c r="T30" s="25" t="s">
        <v>647</v>
      </c>
      <c r="U30" s="35"/>
      <c r="V30" s="33"/>
      <c r="W30" s="33"/>
      <c r="X30" s="47" t="s">
        <v>49</v>
      </c>
      <c r="Z30" s="4">
        <v>2</v>
      </c>
      <c r="AA30" s="7" t="s">
        <v>410</v>
      </c>
      <c r="AB30" s="4" t="s">
        <v>1081</v>
      </c>
      <c r="AC30" s="4">
        <f t="shared" si="2"/>
        <v>1</v>
      </c>
      <c r="AD30" s="4">
        <f t="shared" si="3"/>
        <v>0</v>
      </c>
      <c r="AE30" s="4">
        <f t="shared" si="4"/>
        <v>0</v>
      </c>
      <c r="AF30" s="4">
        <f t="shared" si="5"/>
        <v>0</v>
      </c>
      <c r="AG30" s="4">
        <f t="shared" si="6"/>
        <v>0</v>
      </c>
      <c r="AH30" s="20" t="s">
        <v>661</v>
      </c>
      <c r="AI30" s="14" t="s">
        <v>137</v>
      </c>
      <c r="AJ30" s="14" t="s">
        <v>8</v>
      </c>
      <c r="AK30" s="4" t="s">
        <v>934</v>
      </c>
      <c r="AL30" s="4" t="s">
        <v>647</v>
      </c>
      <c r="AM30" s="47" t="s">
        <v>1159</v>
      </c>
      <c r="AN30" s="7">
        <v>42217</v>
      </c>
      <c r="AO30" s="52">
        <f>(YEAR(AN30)-YEAR(G30))*12+(MONTH(AN30)-MONTH(G30))</f>
        <v>126</v>
      </c>
      <c r="AP30" s="26"/>
    </row>
    <row r="31" spans="1:46" s="4" customFormat="1" x14ac:dyDescent="0.35">
      <c r="A31" s="4" t="s">
        <v>1242</v>
      </c>
      <c r="B31" s="4" t="s">
        <v>6</v>
      </c>
      <c r="C31" s="4" t="s">
        <v>358</v>
      </c>
      <c r="D31" s="4" t="s">
        <v>411</v>
      </c>
      <c r="E31" s="4" t="s">
        <v>657</v>
      </c>
      <c r="F31" s="7">
        <v>38596</v>
      </c>
      <c r="G31" s="7">
        <v>38749</v>
      </c>
      <c r="H31" s="20">
        <f t="shared" si="0"/>
        <v>5</v>
      </c>
      <c r="I31" s="20" t="str">
        <f t="shared" si="1"/>
        <v>Late</v>
      </c>
      <c r="J31" s="47" t="s">
        <v>4</v>
      </c>
      <c r="K31" s="34"/>
      <c r="N31" s="4" t="s">
        <v>4</v>
      </c>
      <c r="O31" s="5"/>
      <c r="P31" s="20"/>
      <c r="Q31" s="20"/>
      <c r="R31" s="25" t="s">
        <v>661</v>
      </c>
      <c r="S31" s="29">
        <v>42095</v>
      </c>
      <c r="T31" s="25" t="s">
        <v>647</v>
      </c>
      <c r="U31" s="35"/>
      <c r="V31" s="33"/>
      <c r="W31" s="33"/>
      <c r="X31" s="47" t="s">
        <v>49</v>
      </c>
      <c r="Z31" s="4">
        <v>75</v>
      </c>
      <c r="AA31" s="7" t="s">
        <v>408</v>
      </c>
      <c r="AB31" s="4" t="s">
        <v>1081</v>
      </c>
      <c r="AC31" s="4">
        <f t="shared" si="2"/>
        <v>1</v>
      </c>
      <c r="AD31" s="4">
        <f t="shared" si="3"/>
        <v>0</v>
      </c>
      <c r="AE31" s="4">
        <f t="shared" si="4"/>
        <v>0</v>
      </c>
      <c r="AF31" s="4">
        <f t="shared" si="5"/>
        <v>0</v>
      </c>
      <c r="AG31" s="4">
        <f t="shared" si="6"/>
        <v>0</v>
      </c>
      <c r="AH31" s="20" t="s">
        <v>661</v>
      </c>
      <c r="AI31" s="14" t="s">
        <v>137</v>
      </c>
      <c r="AJ31" s="14" t="s">
        <v>8</v>
      </c>
      <c r="AK31" s="4" t="s">
        <v>935</v>
      </c>
      <c r="AL31" s="4" t="s">
        <v>647</v>
      </c>
      <c r="AM31" s="47" t="s">
        <v>1159</v>
      </c>
      <c r="AN31" s="7">
        <v>42217</v>
      </c>
      <c r="AO31" s="52">
        <f>(YEAR(AN31)-YEAR(G31))*12+(MONTH(AN31)-MONTH(G31))</f>
        <v>114</v>
      </c>
      <c r="AP31" s="26"/>
    </row>
    <row r="32" spans="1:46" s="4" customFormat="1" x14ac:dyDescent="0.35">
      <c r="A32" s="4" t="s">
        <v>1242</v>
      </c>
      <c r="B32" s="4" t="s">
        <v>6</v>
      </c>
      <c r="C32" s="4" t="s">
        <v>358</v>
      </c>
      <c r="D32" s="4" t="s">
        <v>412</v>
      </c>
      <c r="E32" s="4" t="s">
        <v>657</v>
      </c>
      <c r="F32" s="7">
        <v>38353</v>
      </c>
      <c r="G32" s="7">
        <v>38869</v>
      </c>
      <c r="H32" s="20">
        <f t="shared" si="0"/>
        <v>17</v>
      </c>
      <c r="I32" s="20" t="str">
        <f t="shared" si="1"/>
        <v>Late</v>
      </c>
      <c r="J32" s="47" t="s">
        <v>4</v>
      </c>
      <c r="K32" s="34"/>
      <c r="N32" s="4" t="s">
        <v>4</v>
      </c>
      <c r="O32" s="5"/>
      <c r="P32" s="20"/>
      <c r="Q32" s="20"/>
      <c r="R32" s="25" t="s">
        <v>661</v>
      </c>
      <c r="S32" s="29">
        <v>42125</v>
      </c>
      <c r="T32" s="25" t="s">
        <v>647</v>
      </c>
      <c r="U32" s="35"/>
      <c r="V32" s="33"/>
      <c r="W32" s="33"/>
      <c r="X32" s="47" t="s">
        <v>49</v>
      </c>
      <c r="Z32" s="4">
        <v>206</v>
      </c>
      <c r="AA32" s="7" t="s">
        <v>408</v>
      </c>
      <c r="AB32" s="4" t="s">
        <v>1081</v>
      </c>
      <c r="AC32" s="4">
        <f t="shared" si="2"/>
        <v>1</v>
      </c>
      <c r="AD32" s="4">
        <f t="shared" si="3"/>
        <v>0</v>
      </c>
      <c r="AE32" s="4">
        <f t="shared" si="4"/>
        <v>0</v>
      </c>
      <c r="AF32" s="4">
        <f t="shared" si="5"/>
        <v>0</v>
      </c>
      <c r="AG32" s="4">
        <f t="shared" si="6"/>
        <v>0</v>
      </c>
      <c r="AH32" s="20" t="s">
        <v>661</v>
      </c>
      <c r="AI32" s="14" t="s">
        <v>413</v>
      </c>
      <c r="AJ32" s="14" t="s">
        <v>2</v>
      </c>
      <c r="AK32" s="4" t="s">
        <v>936</v>
      </c>
      <c r="AL32" s="4" t="s">
        <v>647</v>
      </c>
      <c r="AM32" s="47" t="s">
        <v>1154</v>
      </c>
      <c r="AN32" s="7">
        <v>42217</v>
      </c>
      <c r="AO32" s="52">
        <f>(YEAR(AN32)-YEAR(G32))*12+(MONTH(AN32)-MONTH(G32))</f>
        <v>110</v>
      </c>
      <c r="AP32" s="26"/>
    </row>
    <row r="33" spans="1:42" s="4" customFormat="1" x14ac:dyDescent="0.35">
      <c r="A33" s="4" t="s">
        <v>1242</v>
      </c>
      <c r="B33" s="4" t="s">
        <v>6</v>
      </c>
      <c r="C33" s="4" t="s">
        <v>358</v>
      </c>
      <c r="D33" s="4" t="s">
        <v>414</v>
      </c>
      <c r="E33" s="4" t="s">
        <v>657</v>
      </c>
      <c r="F33" s="7">
        <v>38412</v>
      </c>
      <c r="G33" s="7">
        <v>39114</v>
      </c>
      <c r="H33" s="20">
        <f t="shared" si="0"/>
        <v>23</v>
      </c>
      <c r="I33" s="20" t="str">
        <f t="shared" si="1"/>
        <v>Late</v>
      </c>
      <c r="J33" s="47" t="s">
        <v>1161</v>
      </c>
      <c r="K33" s="34">
        <v>0</v>
      </c>
      <c r="L33" s="4" t="s">
        <v>647</v>
      </c>
      <c r="M33" s="4" t="s">
        <v>912</v>
      </c>
      <c r="N33" s="4">
        <v>21883097</v>
      </c>
      <c r="O33" s="7">
        <v>40909</v>
      </c>
      <c r="P33" s="20">
        <f>(YEAR(O33)-YEAR(G33))*12+(MONTH(O33)-MONTH(G33))</f>
        <v>59</v>
      </c>
      <c r="Q33" s="20">
        <f>(YEAR(O33)-YEAR(G33))*12+(MONTH(O33)-MONTH(G33))</f>
        <v>59</v>
      </c>
      <c r="R33" s="25" t="s">
        <v>647</v>
      </c>
      <c r="S33" s="33"/>
      <c r="T33" s="25" t="s">
        <v>647</v>
      </c>
      <c r="U33" s="35"/>
      <c r="V33" s="33">
        <v>153</v>
      </c>
      <c r="W33" s="33">
        <v>153</v>
      </c>
      <c r="X33" s="47" t="s">
        <v>49</v>
      </c>
      <c r="AA33" s="7" t="s">
        <v>408</v>
      </c>
      <c r="AB33" s="4" t="s">
        <v>1081</v>
      </c>
      <c r="AC33" s="4">
        <f t="shared" si="2"/>
        <v>1</v>
      </c>
      <c r="AD33" s="4">
        <f t="shared" si="3"/>
        <v>0</v>
      </c>
      <c r="AE33" s="4">
        <f t="shared" si="4"/>
        <v>0</v>
      </c>
      <c r="AF33" s="4">
        <f t="shared" si="5"/>
        <v>0</v>
      </c>
      <c r="AG33" s="4">
        <f t="shared" si="6"/>
        <v>0</v>
      </c>
      <c r="AH33" s="20" t="s">
        <v>661</v>
      </c>
      <c r="AI33" s="14" t="s">
        <v>6</v>
      </c>
      <c r="AJ33" s="14" t="s">
        <v>6</v>
      </c>
      <c r="AK33" s="4" t="s">
        <v>937</v>
      </c>
      <c r="AL33" s="4" t="s">
        <v>647</v>
      </c>
      <c r="AM33" s="47" t="s">
        <v>892</v>
      </c>
      <c r="AN33" s="7">
        <v>42217</v>
      </c>
      <c r="AO33" s="52">
        <f>(YEAR(AN33)-YEAR(G33))*12+(MONTH(AN33)-MONTH(G33))</f>
        <v>102</v>
      </c>
      <c r="AP33" s="26"/>
    </row>
    <row r="34" spans="1:42" s="4" customFormat="1" x14ac:dyDescent="0.35">
      <c r="A34" s="4" t="s">
        <v>1242</v>
      </c>
      <c r="B34" s="4" t="s">
        <v>6</v>
      </c>
      <c r="C34" s="4" t="s">
        <v>358</v>
      </c>
      <c r="D34" s="4" t="s">
        <v>415</v>
      </c>
      <c r="E34" s="4" t="s">
        <v>662</v>
      </c>
      <c r="F34" s="7">
        <v>38749</v>
      </c>
      <c r="G34" s="7">
        <v>39234</v>
      </c>
      <c r="H34" s="20">
        <f t="shared" si="0"/>
        <v>16</v>
      </c>
      <c r="I34" s="20" t="str">
        <f t="shared" si="1"/>
        <v>Late</v>
      </c>
      <c r="J34" s="47" t="s">
        <v>1161</v>
      </c>
      <c r="K34" s="34">
        <v>2</v>
      </c>
      <c r="M34" s="4" t="s">
        <v>767</v>
      </c>
      <c r="N34" s="4">
        <v>22161845</v>
      </c>
      <c r="O34" s="7">
        <v>40940</v>
      </c>
      <c r="P34" s="20">
        <f>(YEAR(O34)-YEAR(G34))*12+(MONTH(O34)-MONTH(G34))</f>
        <v>56</v>
      </c>
      <c r="Q34" s="20">
        <f>(YEAR(O34)-YEAR(G34))*12+(MONTH(O34)-MONTH(G34))</f>
        <v>56</v>
      </c>
      <c r="R34" s="25" t="s">
        <v>647</v>
      </c>
      <c r="S34" s="33"/>
      <c r="T34" s="25" t="s">
        <v>647</v>
      </c>
      <c r="U34" s="35"/>
      <c r="V34" s="33">
        <v>763</v>
      </c>
      <c r="W34" s="33">
        <v>763</v>
      </c>
      <c r="X34" s="47" t="s">
        <v>49</v>
      </c>
      <c r="Z34" s="4">
        <v>702</v>
      </c>
      <c r="AA34" s="7" t="s">
        <v>410</v>
      </c>
      <c r="AB34" s="4" t="s">
        <v>1081</v>
      </c>
      <c r="AC34" s="4">
        <f t="shared" si="2"/>
        <v>1</v>
      </c>
      <c r="AD34" s="4">
        <f t="shared" si="3"/>
        <v>0</v>
      </c>
      <c r="AE34" s="4">
        <f t="shared" si="4"/>
        <v>0</v>
      </c>
      <c r="AF34" s="4">
        <f t="shared" si="5"/>
        <v>0</v>
      </c>
      <c r="AG34" s="4">
        <f t="shared" si="6"/>
        <v>0</v>
      </c>
      <c r="AH34" s="20" t="s">
        <v>661</v>
      </c>
      <c r="AI34" s="14" t="s">
        <v>137</v>
      </c>
      <c r="AJ34" s="14" t="s">
        <v>8</v>
      </c>
      <c r="AK34" s="4" t="s">
        <v>938</v>
      </c>
      <c r="AL34" s="4" t="s">
        <v>647</v>
      </c>
      <c r="AM34" s="47" t="s">
        <v>1125</v>
      </c>
      <c r="AN34" s="7">
        <v>42217</v>
      </c>
      <c r="AO34" s="52">
        <f>(YEAR(AN34)-YEAR(G34))*12+(MONTH(AN34)-MONTH(G34))</f>
        <v>98</v>
      </c>
      <c r="AP34" s="26"/>
    </row>
    <row r="35" spans="1:42" s="4" customFormat="1" x14ac:dyDescent="0.35">
      <c r="A35" s="4" t="s">
        <v>1242</v>
      </c>
      <c r="B35" s="4" t="s">
        <v>6</v>
      </c>
      <c r="C35" s="4" t="s">
        <v>358</v>
      </c>
      <c r="D35" s="4" t="s">
        <v>416</v>
      </c>
      <c r="E35" s="4" t="s">
        <v>662</v>
      </c>
      <c r="F35" s="7">
        <v>38930</v>
      </c>
      <c r="G35" s="7">
        <v>39448</v>
      </c>
      <c r="H35" s="20">
        <f t="shared" si="0"/>
        <v>17</v>
      </c>
      <c r="I35" s="20" t="str">
        <f t="shared" si="1"/>
        <v>Early</v>
      </c>
      <c r="J35" s="47" t="s">
        <v>1161</v>
      </c>
      <c r="K35" s="34">
        <v>2</v>
      </c>
      <c r="M35" s="4" t="s">
        <v>767</v>
      </c>
      <c r="N35" s="4">
        <v>22161845</v>
      </c>
      <c r="O35" s="7">
        <v>40940</v>
      </c>
      <c r="P35" s="20">
        <f>(YEAR(O35)-YEAR(G35))*12+(MONTH(O35)-MONTH(G35))</f>
        <v>49</v>
      </c>
      <c r="Q35" s="20">
        <f>(YEAR(O35)-YEAR(G35))*12+(MONTH(O35)-MONTH(G35))</f>
        <v>49</v>
      </c>
      <c r="R35" s="25" t="s">
        <v>661</v>
      </c>
      <c r="S35" s="29">
        <v>41183</v>
      </c>
      <c r="T35" s="25" t="s">
        <v>647</v>
      </c>
      <c r="U35" s="35"/>
      <c r="V35" s="33">
        <v>751</v>
      </c>
      <c r="W35" s="33">
        <v>751</v>
      </c>
      <c r="X35" s="47" t="s">
        <v>49</v>
      </c>
      <c r="Z35" s="4">
        <v>752</v>
      </c>
      <c r="AA35" s="7" t="s">
        <v>408</v>
      </c>
      <c r="AB35" s="4" t="s">
        <v>1081</v>
      </c>
      <c r="AC35" s="4">
        <f t="shared" si="2"/>
        <v>1</v>
      </c>
      <c r="AD35" s="4">
        <f t="shared" si="3"/>
        <v>0</v>
      </c>
      <c r="AE35" s="4">
        <f t="shared" si="4"/>
        <v>0</v>
      </c>
      <c r="AF35" s="4">
        <f t="shared" si="5"/>
        <v>0</v>
      </c>
      <c r="AG35" s="4">
        <f t="shared" si="6"/>
        <v>0</v>
      </c>
      <c r="AH35" s="20" t="s">
        <v>661</v>
      </c>
      <c r="AI35" s="14" t="s">
        <v>137</v>
      </c>
      <c r="AJ35" s="14" t="s">
        <v>8</v>
      </c>
      <c r="AK35" s="4" t="s">
        <v>939</v>
      </c>
      <c r="AL35" s="4" t="s">
        <v>647</v>
      </c>
      <c r="AM35" s="47" t="s">
        <v>1125</v>
      </c>
      <c r="AN35" s="7">
        <v>42217</v>
      </c>
      <c r="AO35" s="52">
        <f>(YEAR(AN35)-YEAR(G35))*12+(MONTH(AN35)-MONTH(G35))</f>
        <v>91</v>
      </c>
      <c r="AP35" s="26"/>
    </row>
    <row r="36" spans="1:42" s="4" customFormat="1" x14ac:dyDescent="0.35">
      <c r="A36" s="4" t="s">
        <v>1242</v>
      </c>
      <c r="B36" s="4" t="s">
        <v>6</v>
      </c>
      <c r="C36" s="4" t="s">
        <v>358</v>
      </c>
      <c r="D36" s="4" t="s">
        <v>417</v>
      </c>
      <c r="E36" s="4" t="s">
        <v>657</v>
      </c>
      <c r="F36" s="7">
        <v>39052</v>
      </c>
      <c r="G36" s="7">
        <v>39479</v>
      </c>
      <c r="H36" s="20">
        <f t="shared" si="0"/>
        <v>14</v>
      </c>
      <c r="I36" s="20" t="str">
        <f t="shared" si="1"/>
        <v>Early</v>
      </c>
      <c r="J36" s="47" t="s">
        <v>1161</v>
      </c>
      <c r="K36" s="34">
        <v>1</v>
      </c>
      <c r="M36" s="4" t="s">
        <v>912</v>
      </c>
      <c r="N36" s="4">
        <v>21883097</v>
      </c>
      <c r="O36" s="7">
        <v>40909</v>
      </c>
      <c r="P36" s="20">
        <f>(YEAR(O36)-YEAR(G36))*12+(MONTH(O36)-MONTH(G36))</f>
        <v>47</v>
      </c>
      <c r="Q36" s="20">
        <f>(YEAR(O36)-YEAR(G36))*12+(MONTH(O36)-MONTH(G36))</f>
        <v>47</v>
      </c>
      <c r="R36" s="25" t="s">
        <v>661</v>
      </c>
      <c r="S36" s="29">
        <v>41183</v>
      </c>
      <c r="T36" s="25" t="s">
        <v>647</v>
      </c>
      <c r="U36" s="35"/>
      <c r="V36" s="33">
        <v>48</v>
      </c>
      <c r="W36" s="33">
        <v>48</v>
      </c>
      <c r="X36" s="47" t="s">
        <v>49</v>
      </c>
      <c r="Z36" s="4">
        <v>48</v>
      </c>
      <c r="AA36" s="7" t="s">
        <v>418</v>
      </c>
      <c r="AB36" s="4" t="s">
        <v>1081</v>
      </c>
      <c r="AC36" s="4">
        <f t="shared" si="2"/>
        <v>1</v>
      </c>
      <c r="AD36" s="4">
        <f t="shared" si="3"/>
        <v>0</v>
      </c>
      <c r="AE36" s="4">
        <f t="shared" si="4"/>
        <v>0</v>
      </c>
      <c r="AF36" s="4">
        <f t="shared" si="5"/>
        <v>0</v>
      </c>
      <c r="AG36" s="4">
        <f t="shared" si="6"/>
        <v>0</v>
      </c>
      <c r="AH36" s="20" t="s">
        <v>661</v>
      </c>
      <c r="AI36" s="14" t="s">
        <v>6</v>
      </c>
      <c r="AJ36" s="14" t="s">
        <v>6</v>
      </c>
      <c r="AK36" s="4" t="s">
        <v>940</v>
      </c>
      <c r="AL36" s="4" t="s">
        <v>647</v>
      </c>
      <c r="AM36" s="47" t="s">
        <v>892</v>
      </c>
      <c r="AN36" s="7">
        <v>42217</v>
      </c>
      <c r="AO36" s="52">
        <f>(YEAR(AN36)-YEAR(G36))*12+(MONTH(AN36)-MONTH(G36))</f>
        <v>90</v>
      </c>
      <c r="AP36" s="26"/>
    </row>
    <row r="37" spans="1:42" s="4" customFormat="1" x14ac:dyDescent="0.35">
      <c r="A37" s="4" t="s">
        <v>1242</v>
      </c>
      <c r="B37" s="4" t="s">
        <v>6</v>
      </c>
      <c r="C37" s="4" t="s">
        <v>358</v>
      </c>
      <c r="D37" s="4" t="s">
        <v>419</v>
      </c>
      <c r="E37" s="4" t="s">
        <v>662</v>
      </c>
      <c r="F37" s="7">
        <v>38991</v>
      </c>
      <c r="G37" s="7">
        <v>39539</v>
      </c>
      <c r="H37" s="20">
        <f t="shared" si="0"/>
        <v>18</v>
      </c>
      <c r="I37" s="20" t="str">
        <f t="shared" si="1"/>
        <v>Early</v>
      </c>
      <c r="J37" s="47" t="s">
        <v>4</v>
      </c>
      <c r="K37" s="34"/>
      <c r="N37" s="4" t="s">
        <v>4</v>
      </c>
      <c r="O37" s="5"/>
      <c r="P37" s="20"/>
      <c r="Q37" s="20"/>
      <c r="R37" s="25" t="s">
        <v>661</v>
      </c>
      <c r="S37" s="29">
        <v>41183</v>
      </c>
      <c r="T37" s="25" t="s">
        <v>647</v>
      </c>
      <c r="U37" s="35"/>
      <c r="V37" s="33"/>
      <c r="W37" s="33"/>
      <c r="X37" s="47" t="s">
        <v>37</v>
      </c>
      <c r="Y37" s="4" t="s">
        <v>420</v>
      </c>
      <c r="Z37" s="4">
        <v>997</v>
      </c>
      <c r="AA37" s="7" t="s">
        <v>408</v>
      </c>
      <c r="AB37" s="4" t="s">
        <v>1081</v>
      </c>
      <c r="AC37" s="4">
        <f t="shared" si="2"/>
        <v>1</v>
      </c>
      <c r="AD37" s="4">
        <f t="shared" si="3"/>
        <v>0</v>
      </c>
      <c r="AE37" s="4">
        <f t="shared" si="4"/>
        <v>0</v>
      </c>
      <c r="AF37" s="4">
        <f t="shared" si="5"/>
        <v>0</v>
      </c>
      <c r="AG37" s="4">
        <f t="shared" si="6"/>
        <v>0</v>
      </c>
      <c r="AH37" s="20" t="s">
        <v>661</v>
      </c>
      <c r="AI37" s="14" t="s">
        <v>137</v>
      </c>
      <c r="AJ37" s="14" t="s">
        <v>8</v>
      </c>
      <c r="AK37" s="4" t="s">
        <v>941</v>
      </c>
      <c r="AL37" s="4" t="s">
        <v>661</v>
      </c>
      <c r="AM37" s="47" t="s">
        <v>1159</v>
      </c>
      <c r="AN37" s="7">
        <v>42217</v>
      </c>
      <c r="AO37" s="52">
        <f>(YEAR(AN37)-YEAR(G37))*12+(MONTH(AN37)-MONTH(G37))</f>
        <v>88</v>
      </c>
      <c r="AP37" s="26"/>
    </row>
    <row r="38" spans="1:42" s="4" customFormat="1" x14ac:dyDescent="0.35">
      <c r="A38" s="4" t="s">
        <v>1242</v>
      </c>
      <c r="B38" s="4" t="s">
        <v>6</v>
      </c>
      <c r="C38" s="4" t="s">
        <v>358</v>
      </c>
      <c r="D38" s="4" t="s">
        <v>421</v>
      </c>
      <c r="E38" s="4" t="s">
        <v>662</v>
      </c>
      <c r="F38" s="7">
        <v>39022</v>
      </c>
      <c r="G38" s="7">
        <v>39539</v>
      </c>
      <c r="H38" s="20">
        <f t="shared" si="0"/>
        <v>17</v>
      </c>
      <c r="I38" s="20" t="str">
        <f t="shared" si="1"/>
        <v>Early</v>
      </c>
      <c r="J38" s="47" t="s">
        <v>1161</v>
      </c>
      <c r="K38" s="34">
        <v>1</v>
      </c>
      <c r="M38" s="4" t="s">
        <v>677</v>
      </c>
      <c r="N38" s="4">
        <v>22222634</v>
      </c>
      <c r="O38" s="7">
        <v>40909</v>
      </c>
      <c r="P38" s="20">
        <f>(YEAR(O38)-YEAR(G38))*12+(MONTH(O38)-MONTH(G38))</f>
        <v>45</v>
      </c>
      <c r="Q38" s="20">
        <f>(YEAR(O38)-YEAR(G38))*12+(MONTH(O38)-MONTH(G38))</f>
        <v>45</v>
      </c>
      <c r="R38" s="25" t="s">
        <v>661</v>
      </c>
      <c r="S38" s="29">
        <v>41183</v>
      </c>
      <c r="T38" s="25" t="s">
        <v>647</v>
      </c>
      <c r="U38" s="35"/>
      <c r="V38" s="33">
        <v>723</v>
      </c>
      <c r="W38" s="33">
        <v>723</v>
      </c>
      <c r="X38" s="47" t="s">
        <v>37</v>
      </c>
      <c r="Y38" s="4" t="s">
        <v>420</v>
      </c>
      <c r="Z38" s="4">
        <v>723</v>
      </c>
      <c r="AA38" s="7" t="s">
        <v>410</v>
      </c>
      <c r="AB38" s="4" t="s">
        <v>1081</v>
      </c>
      <c r="AC38" s="4">
        <f t="shared" si="2"/>
        <v>1</v>
      </c>
      <c r="AD38" s="4">
        <f t="shared" si="3"/>
        <v>0</v>
      </c>
      <c r="AE38" s="4">
        <f t="shared" si="4"/>
        <v>0</v>
      </c>
      <c r="AF38" s="4">
        <f t="shared" si="5"/>
        <v>0</v>
      </c>
      <c r="AG38" s="4">
        <f t="shared" si="6"/>
        <v>0</v>
      </c>
      <c r="AH38" s="20" t="s">
        <v>661</v>
      </c>
      <c r="AI38" s="14" t="s">
        <v>137</v>
      </c>
      <c r="AJ38" s="14" t="s">
        <v>8</v>
      </c>
      <c r="AK38" s="4" t="s">
        <v>942</v>
      </c>
      <c r="AL38" s="4" t="s">
        <v>647</v>
      </c>
      <c r="AM38" s="47" t="s">
        <v>892</v>
      </c>
      <c r="AN38" s="7">
        <v>42217</v>
      </c>
      <c r="AO38" s="52">
        <f>(YEAR(AN38)-YEAR(G38))*12+(MONTH(AN38)-MONTH(G38))</f>
        <v>88</v>
      </c>
      <c r="AP38" s="26"/>
    </row>
    <row r="39" spans="1:42" s="4" customFormat="1" x14ac:dyDescent="0.35">
      <c r="A39" s="4" t="s">
        <v>1242</v>
      </c>
      <c r="B39" s="4" t="s">
        <v>6</v>
      </c>
      <c r="C39" s="4" t="s">
        <v>358</v>
      </c>
      <c r="D39" s="4" t="s">
        <v>422</v>
      </c>
      <c r="E39" s="4" t="s">
        <v>657</v>
      </c>
      <c r="F39" s="7">
        <v>39114</v>
      </c>
      <c r="G39" s="7">
        <v>39539</v>
      </c>
      <c r="H39" s="20">
        <f t="shared" si="0"/>
        <v>14</v>
      </c>
      <c r="I39" s="20" t="str">
        <f t="shared" si="1"/>
        <v>Early</v>
      </c>
      <c r="J39" s="47" t="s">
        <v>4</v>
      </c>
      <c r="K39" s="34"/>
      <c r="N39" s="4" t="s">
        <v>4</v>
      </c>
      <c r="O39" s="5"/>
      <c r="P39" s="20"/>
      <c r="Q39" s="20"/>
      <c r="R39" s="25" t="s">
        <v>661</v>
      </c>
      <c r="S39" s="29">
        <v>41214</v>
      </c>
      <c r="T39" s="25" t="s">
        <v>647</v>
      </c>
      <c r="U39" s="35"/>
      <c r="V39" s="33"/>
      <c r="W39" s="33"/>
      <c r="X39" s="47" t="s">
        <v>37</v>
      </c>
      <c r="Y39" s="4" t="s">
        <v>420</v>
      </c>
      <c r="Z39" s="4">
        <v>25</v>
      </c>
      <c r="AA39" s="7" t="s">
        <v>408</v>
      </c>
      <c r="AB39" s="4" t="s">
        <v>1081</v>
      </c>
      <c r="AC39" s="4">
        <f t="shared" si="2"/>
        <v>1</v>
      </c>
      <c r="AD39" s="4">
        <f t="shared" si="3"/>
        <v>0</v>
      </c>
      <c r="AE39" s="4">
        <f t="shared" si="4"/>
        <v>0</v>
      </c>
      <c r="AF39" s="4">
        <f t="shared" si="5"/>
        <v>0</v>
      </c>
      <c r="AG39" s="4">
        <f t="shared" si="6"/>
        <v>0</v>
      </c>
      <c r="AH39" s="20" t="s">
        <v>661</v>
      </c>
      <c r="AI39" s="14" t="s">
        <v>137</v>
      </c>
      <c r="AJ39" s="14" t="s">
        <v>8</v>
      </c>
      <c r="AK39" s="4" t="s">
        <v>943</v>
      </c>
      <c r="AL39" s="4" t="s">
        <v>661</v>
      </c>
      <c r="AM39" s="47" t="s">
        <v>1159</v>
      </c>
      <c r="AN39" s="7">
        <v>42217</v>
      </c>
      <c r="AO39" s="52">
        <f>(YEAR(AN39)-YEAR(G39))*12+(MONTH(AN39)-MONTH(G39))</f>
        <v>88</v>
      </c>
      <c r="AP39" s="26"/>
    </row>
    <row r="40" spans="1:42" s="4" customFormat="1" x14ac:dyDescent="0.35">
      <c r="A40" s="4" t="s">
        <v>1242</v>
      </c>
      <c r="B40" s="4" t="s">
        <v>6</v>
      </c>
      <c r="C40" s="4" t="s">
        <v>358</v>
      </c>
      <c r="D40" s="4" t="s">
        <v>423</v>
      </c>
      <c r="E40" s="4" t="s">
        <v>662</v>
      </c>
      <c r="F40" s="7">
        <v>39264</v>
      </c>
      <c r="G40" s="7">
        <v>39539</v>
      </c>
      <c r="H40" s="20">
        <f t="shared" si="0"/>
        <v>9</v>
      </c>
      <c r="I40" s="20" t="str">
        <f t="shared" si="1"/>
        <v>Early</v>
      </c>
      <c r="J40" s="47" t="s">
        <v>4</v>
      </c>
      <c r="K40" s="34"/>
      <c r="N40" s="4" t="s">
        <v>4</v>
      </c>
      <c r="O40" s="5"/>
      <c r="P40" s="20"/>
      <c r="Q40" s="20"/>
      <c r="R40" s="25" t="s">
        <v>661</v>
      </c>
      <c r="S40" s="29">
        <v>41183</v>
      </c>
      <c r="T40" s="25" t="s">
        <v>647</v>
      </c>
      <c r="U40" s="35"/>
      <c r="V40" s="33"/>
      <c r="W40" s="33"/>
      <c r="X40" s="47" t="s">
        <v>37</v>
      </c>
      <c r="Y40" s="4" t="s">
        <v>420</v>
      </c>
      <c r="Z40" s="4">
        <v>328</v>
      </c>
      <c r="AA40" s="7" t="s">
        <v>410</v>
      </c>
      <c r="AB40" s="4" t="s">
        <v>1081</v>
      </c>
      <c r="AC40" s="4">
        <f t="shared" si="2"/>
        <v>1</v>
      </c>
      <c r="AD40" s="4">
        <f t="shared" si="3"/>
        <v>0</v>
      </c>
      <c r="AE40" s="4">
        <f t="shared" si="4"/>
        <v>0</v>
      </c>
      <c r="AF40" s="4">
        <f t="shared" si="5"/>
        <v>0</v>
      </c>
      <c r="AG40" s="4">
        <f t="shared" si="6"/>
        <v>0</v>
      </c>
      <c r="AH40" s="20" t="s">
        <v>661</v>
      </c>
      <c r="AI40" s="14" t="s">
        <v>137</v>
      </c>
      <c r="AJ40" s="14" t="s">
        <v>8</v>
      </c>
      <c r="AK40" s="4" t="s">
        <v>944</v>
      </c>
      <c r="AL40" s="4" t="s">
        <v>661</v>
      </c>
      <c r="AM40" s="47" t="s">
        <v>1159</v>
      </c>
      <c r="AN40" s="7">
        <v>42217</v>
      </c>
      <c r="AO40" s="52">
        <f>(YEAR(AN40)-YEAR(G40))*12+(MONTH(AN40)-MONTH(G40))</f>
        <v>88</v>
      </c>
      <c r="AP40" s="26"/>
    </row>
    <row r="41" spans="1:42" s="4" customFormat="1" x14ac:dyDescent="0.35">
      <c r="A41" s="4" t="s">
        <v>1242</v>
      </c>
      <c r="B41" s="4" t="s">
        <v>6</v>
      </c>
      <c r="C41" s="4" t="s">
        <v>358</v>
      </c>
      <c r="D41" s="4" t="s">
        <v>424</v>
      </c>
      <c r="E41" s="4" t="s">
        <v>657</v>
      </c>
      <c r="F41" s="7">
        <v>39356</v>
      </c>
      <c r="G41" s="7">
        <v>39539</v>
      </c>
      <c r="H41" s="20">
        <f t="shared" si="0"/>
        <v>6</v>
      </c>
      <c r="I41" s="20" t="str">
        <f t="shared" si="1"/>
        <v>Early</v>
      </c>
      <c r="J41" s="47" t="s">
        <v>4</v>
      </c>
      <c r="K41" s="34"/>
      <c r="N41" s="4" t="s">
        <v>4</v>
      </c>
      <c r="O41" s="5"/>
      <c r="P41" s="20"/>
      <c r="Q41" s="20"/>
      <c r="R41" s="25" t="s">
        <v>661</v>
      </c>
      <c r="S41" s="29">
        <v>41214</v>
      </c>
      <c r="T41" s="25" t="s">
        <v>647</v>
      </c>
      <c r="U41" s="35"/>
      <c r="V41" s="33"/>
      <c r="W41" s="33"/>
      <c r="X41" s="47" t="s">
        <v>37</v>
      </c>
      <c r="Y41" s="4" t="s">
        <v>420</v>
      </c>
      <c r="Z41" s="4">
        <v>1</v>
      </c>
      <c r="AA41" s="7" t="s">
        <v>408</v>
      </c>
      <c r="AB41" s="4" t="s">
        <v>1081</v>
      </c>
      <c r="AC41" s="4">
        <f t="shared" si="2"/>
        <v>1</v>
      </c>
      <c r="AD41" s="4">
        <f t="shared" si="3"/>
        <v>0</v>
      </c>
      <c r="AE41" s="4">
        <f t="shared" si="4"/>
        <v>0</v>
      </c>
      <c r="AF41" s="4">
        <f t="shared" si="5"/>
        <v>0</v>
      </c>
      <c r="AG41" s="4">
        <f t="shared" si="6"/>
        <v>0</v>
      </c>
      <c r="AH41" s="20" t="s">
        <v>661</v>
      </c>
      <c r="AI41" s="14" t="s">
        <v>137</v>
      </c>
      <c r="AJ41" s="14" t="s">
        <v>8</v>
      </c>
      <c r="AK41" s="4" t="s">
        <v>945</v>
      </c>
      <c r="AL41" s="4" t="s">
        <v>647</v>
      </c>
      <c r="AM41" s="47" t="s">
        <v>1154</v>
      </c>
      <c r="AN41" s="7">
        <v>42217</v>
      </c>
      <c r="AO41" s="52">
        <f>(YEAR(AN41)-YEAR(G41))*12+(MONTH(AN41)-MONTH(G41))</f>
        <v>88</v>
      </c>
      <c r="AP41" s="26"/>
    </row>
    <row r="42" spans="1:42" s="4" customFormat="1" x14ac:dyDescent="0.35">
      <c r="A42" s="4" t="s">
        <v>1242</v>
      </c>
      <c r="B42" s="4" t="s">
        <v>6</v>
      </c>
      <c r="C42" s="4" t="s">
        <v>358</v>
      </c>
      <c r="D42" s="4" t="s">
        <v>425</v>
      </c>
      <c r="E42" s="4" t="s">
        <v>657</v>
      </c>
      <c r="F42" s="7">
        <v>38292</v>
      </c>
      <c r="G42" s="7">
        <v>39600</v>
      </c>
      <c r="H42" s="20">
        <f t="shared" si="0"/>
        <v>43</v>
      </c>
      <c r="I42" s="20" t="str">
        <f t="shared" si="1"/>
        <v>Early</v>
      </c>
      <c r="J42" s="47" t="s">
        <v>4</v>
      </c>
      <c r="K42" s="34"/>
      <c r="N42" s="4" t="s">
        <v>4</v>
      </c>
      <c r="O42" s="5"/>
      <c r="P42" s="20"/>
      <c r="Q42" s="20"/>
      <c r="R42" s="25" t="s">
        <v>661</v>
      </c>
      <c r="S42" s="29">
        <v>41183</v>
      </c>
      <c r="T42" s="25" t="s">
        <v>647</v>
      </c>
      <c r="U42" s="35"/>
      <c r="V42" s="33"/>
      <c r="W42" s="33"/>
      <c r="X42" s="47" t="s">
        <v>37</v>
      </c>
      <c r="Y42" s="4" t="s">
        <v>426</v>
      </c>
      <c r="Z42" s="4">
        <v>185</v>
      </c>
      <c r="AA42" s="7" t="s">
        <v>408</v>
      </c>
      <c r="AB42" s="4" t="s">
        <v>1081</v>
      </c>
      <c r="AC42" s="4">
        <f t="shared" si="2"/>
        <v>1</v>
      </c>
      <c r="AD42" s="4">
        <f t="shared" si="3"/>
        <v>0</v>
      </c>
      <c r="AE42" s="4">
        <f t="shared" si="4"/>
        <v>0</v>
      </c>
      <c r="AF42" s="4">
        <f t="shared" si="5"/>
        <v>0</v>
      </c>
      <c r="AG42" s="4">
        <f t="shared" si="6"/>
        <v>0</v>
      </c>
      <c r="AH42" s="20" t="s">
        <v>661</v>
      </c>
      <c r="AI42" s="14" t="s">
        <v>137</v>
      </c>
      <c r="AJ42" s="14" t="s">
        <v>8</v>
      </c>
      <c r="AK42" s="4" t="s">
        <v>946</v>
      </c>
      <c r="AL42" s="4" t="s">
        <v>661</v>
      </c>
      <c r="AM42" s="47" t="s">
        <v>1159</v>
      </c>
      <c r="AN42" s="7">
        <v>42217</v>
      </c>
      <c r="AO42" s="52">
        <f>(YEAR(AN42)-YEAR(G42))*12+(MONTH(AN42)-MONTH(G42))</f>
        <v>86</v>
      </c>
      <c r="AP42" s="26"/>
    </row>
    <row r="43" spans="1:42" s="4" customFormat="1" x14ac:dyDescent="0.35">
      <c r="A43" s="4" t="s">
        <v>1242</v>
      </c>
      <c r="B43" s="4" t="s">
        <v>6</v>
      </c>
      <c r="C43" s="4" t="s">
        <v>358</v>
      </c>
      <c r="D43" s="4" t="s">
        <v>427</v>
      </c>
      <c r="E43" s="4" t="s">
        <v>38</v>
      </c>
      <c r="F43" s="7">
        <v>39234</v>
      </c>
      <c r="G43" s="7">
        <v>39630</v>
      </c>
      <c r="H43" s="20">
        <f t="shared" si="0"/>
        <v>13</v>
      </c>
      <c r="I43" s="20" t="str">
        <f t="shared" si="1"/>
        <v>Early</v>
      </c>
      <c r="J43" s="47" t="s">
        <v>4</v>
      </c>
      <c r="K43" s="34"/>
      <c r="N43" s="4" t="s">
        <v>4</v>
      </c>
      <c r="O43" s="5"/>
      <c r="P43" s="20"/>
      <c r="Q43" s="20"/>
      <c r="R43" s="25" t="s">
        <v>661</v>
      </c>
      <c r="S43" s="29">
        <v>41183</v>
      </c>
      <c r="T43" s="25" t="s">
        <v>647</v>
      </c>
      <c r="U43" s="35"/>
      <c r="V43" s="33"/>
      <c r="W43" s="33"/>
      <c r="X43" s="47" t="s">
        <v>49</v>
      </c>
      <c r="Z43" s="4">
        <v>352</v>
      </c>
      <c r="AA43" s="7" t="s">
        <v>428</v>
      </c>
      <c r="AB43" s="4" t="s">
        <v>1081</v>
      </c>
      <c r="AC43" s="4">
        <f t="shared" si="2"/>
        <v>1</v>
      </c>
      <c r="AD43" s="4">
        <f t="shared" si="3"/>
        <v>0</v>
      </c>
      <c r="AE43" s="4">
        <f t="shared" si="4"/>
        <v>0</v>
      </c>
      <c r="AF43" s="4">
        <f t="shared" si="5"/>
        <v>0</v>
      </c>
      <c r="AG43" s="4">
        <f t="shared" si="6"/>
        <v>0</v>
      </c>
      <c r="AH43" s="20" t="s">
        <v>661</v>
      </c>
      <c r="AI43" s="14" t="s">
        <v>383</v>
      </c>
      <c r="AJ43" s="14" t="s">
        <v>383</v>
      </c>
      <c r="AK43" s="4" t="s">
        <v>947</v>
      </c>
      <c r="AL43" s="4" t="s">
        <v>647</v>
      </c>
      <c r="AM43" s="47" t="s">
        <v>1154</v>
      </c>
      <c r="AN43" s="7">
        <v>42217</v>
      </c>
      <c r="AO43" s="52">
        <f>(YEAR(AN43)-YEAR(G43))*12+(MONTH(AN43)-MONTH(G43))</f>
        <v>85</v>
      </c>
      <c r="AP43" s="26"/>
    </row>
    <row r="44" spans="1:42" s="4" customFormat="1" x14ac:dyDescent="0.35">
      <c r="A44" s="4" t="s">
        <v>1242</v>
      </c>
      <c r="B44" s="4" t="s">
        <v>6</v>
      </c>
      <c r="C44" s="4" t="s">
        <v>358</v>
      </c>
      <c r="D44" s="4" t="s">
        <v>429</v>
      </c>
      <c r="E44" s="4" t="s">
        <v>657</v>
      </c>
      <c r="F44" s="7">
        <v>39448</v>
      </c>
      <c r="G44" s="7">
        <v>39783</v>
      </c>
      <c r="H44" s="20">
        <f t="shared" si="0"/>
        <v>11</v>
      </c>
      <c r="I44" s="20" t="str">
        <f t="shared" si="1"/>
        <v>Early</v>
      </c>
      <c r="J44" s="47" t="s">
        <v>4</v>
      </c>
      <c r="K44" s="34"/>
      <c r="N44" s="4" t="s">
        <v>4</v>
      </c>
      <c r="O44" s="5"/>
      <c r="P44" s="20"/>
      <c r="Q44" s="20"/>
      <c r="R44" s="25" t="s">
        <v>661</v>
      </c>
      <c r="S44" s="29">
        <v>41183</v>
      </c>
      <c r="T44" s="25" t="s">
        <v>647</v>
      </c>
      <c r="U44" s="35"/>
      <c r="V44" s="33"/>
      <c r="W44" s="33"/>
      <c r="X44" s="47" t="s">
        <v>49</v>
      </c>
      <c r="Z44" s="4">
        <v>146</v>
      </c>
      <c r="AA44" s="7" t="s">
        <v>408</v>
      </c>
      <c r="AB44" s="4" t="s">
        <v>1081</v>
      </c>
      <c r="AC44" s="4">
        <f t="shared" si="2"/>
        <v>1</v>
      </c>
      <c r="AD44" s="4">
        <f t="shared" si="3"/>
        <v>0</v>
      </c>
      <c r="AE44" s="4">
        <f t="shared" si="4"/>
        <v>0</v>
      </c>
      <c r="AF44" s="4">
        <f t="shared" si="5"/>
        <v>0</v>
      </c>
      <c r="AG44" s="4">
        <f t="shared" si="6"/>
        <v>0</v>
      </c>
      <c r="AH44" s="20" t="s">
        <v>661</v>
      </c>
      <c r="AI44" s="14" t="s">
        <v>430</v>
      </c>
      <c r="AJ44" s="14" t="s">
        <v>430</v>
      </c>
      <c r="AK44" s="4" t="s">
        <v>948</v>
      </c>
      <c r="AL44" s="4" t="s">
        <v>647</v>
      </c>
      <c r="AM44" s="47" t="s">
        <v>1154</v>
      </c>
      <c r="AN44" s="7">
        <v>42217</v>
      </c>
      <c r="AO44" s="52">
        <f>(YEAR(AN44)-YEAR(G44))*12+(MONTH(AN44)-MONTH(G44))</f>
        <v>80</v>
      </c>
      <c r="AP44" s="26"/>
    </row>
    <row r="45" spans="1:42" s="4" customFormat="1" x14ac:dyDescent="0.35">
      <c r="A45" s="4" t="s">
        <v>1242</v>
      </c>
      <c r="B45" s="4" t="s">
        <v>6</v>
      </c>
      <c r="C45" s="4" t="s">
        <v>358</v>
      </c>
      <c r="D45" s="4" t="s">
        <v>431</v>
      </c>
      <c r="E45" s="4" t="s">
        <v>38</v>
      </c>
      <c r="F45" s="7">
        <v>39448</v>
      </c>
      <c r="G45" s="7">
        <v>40118</v>
      </c>
      <c r="H45" s="20">
        <f t="shared" si="0"/>
        <v>22</v>
      </c>
      <c r="I45" s="20" t="str">
        <f t="shared" si="1"/>
        <v>Early</v>
      </c>
      <c r="J45" s="47" t="s">
        <v>4</v>
      </c>
      <c r="K45" s="34"/>
      <c r="N45" s="4" t="s">
        <v>4</v>
      </c>
      <c r="O45" s="5"/>
      <c r="P45" s="20"/>
      <c r="Q45" s="20"/>
      <c r="R45" s="25" t="s">
        <v>661</v>
      </c>
      <c r="S45" s="29">
        <v>41183</v>
      </c>
      <c r="T45" s="25" t="s">
        <v>647</v>
      </c>
      <c r="U45" s="35"/>
      <c r="V45" s="33"/>
      <c r="W45" s="33"/>
      <c r="X45" s="47" t="s">
        <v>49</v>
      </c>
      <c r="Z45" s="4">
        <v>262</v>
      </c>
      <c r="AA45" s="7" t="s">
        <v>408</v>
      </c>
      <c r="AB45" s="4" t="s">
        <v>1081</v>
      </c>
      <c r="AC45" s="4">
        <f t="shared" si="2"/>
        <v>1</v>
      </c>
      <c r="AD45" s="4">
        <f t="shared" si="3"/>
        <v>0</v>
      </c>
      <c r="AE45" s="4">
        <f t="shared" si="4"/>
        <v>0</v>
      </c>
      <c r="AF45" s="4">
        <f t="shared" si="5"/>
        <v>0</v>
      </c>
      <c r="AG45" s="4">
        <f t="shared" si="6"/>
        <v>0</v>
      </c>
      <c r="AH45" s="20" t="s">
        <v>661</v>
      </c>
      <c r="AI45" s="14" t="s">
        <v>430</v>
      </c>
      <c r="AJ45" s="14" t="s">
        <v>430</v>
      </c>
      <c r="AK45" s="4" t="s">
        <v>949</v>
      </c>
      <c r="AL45" s="4" t="s">
        <v>661</v>
      </c>
      <c r="AM45" s="47" t="s">
        <v>1154</v>
      </c>
      <c r="AN45" s="7">
        <v>42217</v>
      </c>
      <c r="AO45" s="52">
        <f>(YEAR(AN45)-YEAR(G45))*12+(MONTH(AN45)-MONTH(G45))</f>
        <v>69</v>
      </c>
      <c r="AP45" s="26"/>
    </row>
    <row r="46" spans="1:42" s="4" customFormat="1" x14ac:dyDescent="0.35">
      <c r="A46" s="4" t="s">
        <v>1242</v>
      </c>
      <c r="B46" s="4" t="s">
        <v>6</v>
      </c>
      <c r="C46" s="4" t="s">
        <v>358</v>
      </c>
      <c r="D46" s="4" t="s">
        <v>432</v>
      </c>
      <c r="E46" s="4" t="s">
        <v>657</v>
      </c>
      <c r="F46" s="7">
        <v>39904</v>
      </c>
      <c r="G46" s="7">
        <v>40118</v>
      </c>
      <c r="H46" s="20">
        <f t="shared" si="0"/>
        <v>7</v>
      </c>
      <c r="I46" s="20" t="str">
        <f t="shared" si="1"/>
        <v>Early</v>
      </c>
      <c r="J46" s="47" t="s">
        <v>4</v>
      </c>
      <c r="K46" s="34"/>
      <c r="N46" s="4" t="s">
        <v>4</v>
      </c>
      <c r="O46" s="5"/>
      <c r="P46" s="20"/>
      <c r="Q46" s="20"/>
      <c r="R46" s="25" t="s">
        <v>661</v>
      </c>
      <c r="S46" s="29">
        <v>41183</v>
      </c>
      <c r="T46" s="25" t="s">
        <v>647</v>
      </c>
      <c r="U46" s="35"/>
      <c r="V46" s="33"/>
      <c r="W46" s="33"/>
      <c r="X46" s="47" t="s">
        <v>49</v>
      </c>
      <c r="Z46" s="4">
        <v>30</v>
      </c>
      <c r="AA46" s="7" t="s">
        <v>433</v>
      </c>
      <c r="AB46" s="4" t="s">
        <v>1081</v>
      </c>
      <c r="AC46" s="4">
        <f t="shared" si="2"/>
        <v>1</v>
      </c>
      <c r="AD46" s="4">
        <f t="shared" si="3"/>
        <v>0</v>
      </c>
      <c r="AE46" s="4">
        <f t="shared" si="4"/>
        <v>0</v>
      </c>
      <c r="AF46" s="4">
        <f t="shared" si="5"/>
        <v>0</v>
      </c>
      <c r="AG46" s="4">
        <f t="shared" si="6"/>
        <v>0</v>
      </c>
      <c r="AH46" s="20" t="s">
        <v>661</v>
      </c>
      <c r="AI46" s="14" t="s">
        <v>434</v>
      </c>
      <c r="AJ46" s="14" t="s">
        <v>6</v>
      </c>
      <c r="AK46" s="4" t="s">
        <v>950</v>
      </c>
      <c r="AL46" s="4" t="s">
        <v>647</v>
      </c>
      <c r="AM46" s="47" t="s">
        <v>1159</v>
      </c>
      <c r="AN46" s="7">
        <v>42217</v>
      </c>
      <c r="AO46" s="52">
        <f>(YEAR(AN46)-YEAR(G46))*12+(MONTH(AN46)-MONTH(G46))</f>
        <v>69</v>
      </c>
      <c r="AP46" s="26"/>
    </row>
    <row r="47" spans="1:42" s="4" customFormat="1" x14ac:dyDescent="0.35">
      <c r="A47" s="4" t="s">
        <v>1242</v>
      </c>
      <c r="B47" s="4" t="s">
        <v>6</v>
      </c>
      <c r="C47" s="4" t="s">
        <v>358</v>
      </c>
      <c r="D47" s="4" t="s">
        <v>435</v>
      </c>
      <c r="E47" s="4" t="s">
        <v>662</v>
      </c>
      <c r="F47" s="7">
        <v>39692</v>
      </c>
      <c r="G47" s="7">
        <v>40330</v>
      </c>
      <c r="H47" s="20">
        <f t="shared" si="0"/>
        <v>21</v>
      </c>
      <c r="I47" s="20" t="str">
        <f t="shared" si="1"/>
        <v>Early</v>
      </c>
      <c r="J47" s="47" t="s">
        <v>1161</v>
      </c>
      <c r="K47" s="34">
        <v>0</v>
      </c>
      <c r="L47" s="4" t="s">
        <v>661</v>
      </c>
      <c r="M47" s="4" t="s">
        <v>912</v>
      </c>
      <c r="N47" s="4">
        <v>22517103</v>
      </c>
      <c r="O47" s="7">
        <v>41030</v>
      </c>
      <c r="P47" s="20">
        <f>(YEAR(O47)-YEAR(G47))*12+(MONTH(O47)-MONTH(G47))</f>
        <v>23</v>
      </c>
      <c r="Q47" s="20">
        <f>(YEAR(O47)-YEAR(G47))*12+(MONTH(O47)-MONTH(G47))</f>
        <v>23</v>
      </c>
      <c r="R47" s="25" t="s">
        <v>661</v>
      </c>
      <c r="S47" s="29">
        <v>41183</v>
      </c>
      <c r="T47" s="25" t="s">
        <v>647</v>
      </c>
      <c r="U47" s="35"/>
      <c r="V47" s="33">
        <v>706</v>
      </c>
      <c r="W47" s="33">
        <v>706</v>
      </c>
      <c r="X47" s="47" t="s">
        <v>49</v>
      </c>
      <c r="Z47" s="4">
        <v>712</v>
      </c>
      <c r="AA47" s="7" t="s">
        <v>408</v>
      </c>
      <c r="AB47" s="4" t="s">
        <v>1081</v>
      </c>
      <c r="AC47" s="4">
        <f t="shared" si="2"/>
        <v>1</v>
      </c>
      <c r="AD47" s="4">
        <f t="shared" si="3"/>
        <v>0</v>
      </c>
      <c r="AE47" s="4">
        <f t="shared" si="4"/>
        <v>0</v>
      </c>
      <c r="AF47" s="4">
        <f t="shared" si="5"/>
        <v>0</v>
      </c>
      <c r="AG47" s="4">
        <f t="shared" si="6"/>
        <v>0</v>
      </c>
      <c r="AH47" s="20" t="s">
        <v>661</v>
      </c>
      <c r="AI47" s="14" t="s">
        <v>434</v>
      </c>
      <c r="AJ47" s="14" t="s">
        <v>6</v>
      </c>
      <c r="AK47" s="4" t="s">
        <v>952</v>
      </c>
      <c r="AL47" s="4" t="s">
        <v>647</v>
      </c>
      <c r="AM47" s="47" t="s">
        <v>951</v>
      </c>
      <c r="AN47" s="7">
        <v>42217</v>
      </c>
      <c r="AO47" s="52">
        <f>(YEAR(AN47)-YEAR(G47))*12+(MONTH(AN47)-MONTH(G47))</f>
        <v>62</v>
      </c>
      <c r="AP47" s="26"/>
    </row>
    <row r="48" spans="1:42" s="4" customFormat="1" x14ac:dyDescent="0.35">
      <c r="A48" s="4" t="s">
        <v>1242</v>
      </c>
      <c r="B48" s="4" t="s">
        <v>6</v>
      </c>
      <c r="C48" s="4" t="s">
        <v>358</v>
      </c>
      <c r="D48" s="4" t="s">
        <v>436</v>
      </c>
      <c r="E48" s="4" t="s">
        <v>659</v>
      </c>
      <c r="F48" s="7">
        <v>40330</v>
      </c>
      <c r="G48" s="7">
        <v>40422</v>
      </c>
      <c r="H48" s="20">
        <f t="shared" si="0"/>
        <v>3</v>
      </c>
      <c r="I48" s="20" t="str">
        <f t="shared" si="1"/>
        <v>Early</v>
      </c>
      <c r="J48" s="47" t="s">
        <v>4</v>
      </c>
      <c r="K48" s="34"/>
      <c r="N48" s="4" t="s">
        <v>4</v>
      </c>
      <c r="O48" s="5"/>
      <c r="P48" s="20"/>
      <c r="Q48" s="20"/>
      <c r="R48" s="25" t="s">
        <v>647</v>
      </c>
      <c r="S48" s="33"/>
      <c r="T48" s="25" t="s">
        <v>647</v>
      </c>
      <c r="U48" s="35"/>
      <c r="V48" s="33"/>
      <c r="W48" s="33"/>
      <c r="X48" s="47" t="s">
        <v>49</v>
      </c>
      <c r="Z48" s="4">
        <v>22</v>
      </c>
      <c r="AA48" s="7" t="s">
        <v>408</v>
      </c>
      <c r="AB48" s="4" t="s">
        <v>1081</v>
      </c>
      <c r="AC48" s="4">
        <f t="shared" si="2"/>
        <v>1</v>
      </c>
      <c r="AD48" s="4">
        <f t="shared" si="3"/>
        <v>0</v>
      </c>
      <c r="AE48" s="4">
        <f t="shared" si="4"/>
        <v>0</v>
      </c>
      <c r="AF48" s="4">
        <f t="shared" si="5"/>
        <v>0</v>
      </c>
      <c r="AG48" s="4">
        <f t="shared" si="6"/>
        <v>0</v>
      </c>
      <c r="AH48" s="20" t="s">
        <v>661</v>
      </c>
      <c r="AI48" s="14" t="s">
        <v>41</v>
      </c>
      <c r="AJ48" s="14" t="s">
        <v>660</v>
      </c>
      <c r="AK48" s="4" t="s">
        <v>953</v>
      </c>
      <c r="AL48" s="4" t="s">
        <v>647</v>
      </c>
      <c r="AM48" s="47" t="s">
        <v>1154</v>
      </c>
      <c r="AN48" s="7">
        <v>42217</v>
      </c>
      <c r="AO48" s="52">
        <f>(YEAR(AN48)-YEAR(G48))*12+(MONTH(AN48)-MONTH(G48))</f>
        <v>59</v>
      </c>
      <c r="AP48" s="26"/>
    </row>
    <row r="49" spans="1:46" s="4" customFormat="1" x14ac:dyDescent="0.35">
      <c r="A49" s="4" t="s">
        <v>1242</v>
      </c>
      <c r="B49" s="4" t="s">
        <v>12</v>
      </c>
      <c r="C49" s="4" t="s">
        <v>359</v>
      </c>
      <c r="D49" s="4" t="s">
        <v>438</v>
      </c>
      <c r="E49" s="4" t="s">
        <v>662</v>
      </c>
      <c r="F49" s="7">
        <v>37591</v>
      </c>
      <c r="G49" s="7">
        <v>37742</v>
      </c>
      <c r="H49" s="20">
        <f t="shared" si="0"/>
        <v>5</v>
      </c>
      <c r="I49" s="20" t="str">
        <f t="shared" si="1"/>
        <v>Late</v>
      </c>
      <c r="J49" s="47" t="s">
        <v>1161</v>
      </c>
      <c r="K49" s="34">
        <v>0</v>
      </c>
      <c r="L49" s="4" t="s">
        <v>647</v>
      </c>
      <c r="M49" s="4" t="s">
        <v>954</v>
      </c>
      <c r="N49" s="4">
        <v>18691937</v>
      </c>
      <c r="O49" s="7">
        <v>39814</v>
      </c>
      <c r="P49" s="20">
        <f>(YEAR(O49)-YEAR(G49))*12+(MONTH(O49)-MONTH(G49))</f>
        <v>68</v>
      </c>
      <c r="Q49" s="20">
        <f>(YEAR(O49)-YEAR(G49))*12+(MONTH(O49)-MONTH(G49))</f>
        <v>68</v>
      </c>
      <c r="R49" s="25" t="s">
        <v>647</v>
      </c>
      <c r="S49" s="33"/>
      <c r="T49" s="25" t="s">
        <v>661</v>
      </c>
      <c r="U49" s="29">
        <v>39783</v>
      </c>
      <c r="V49" s="33">
        <v>289</v>
      </c>
      <c r="W49" s="33">
        <v>289</v>
      </c>
      <c r="X49" s="47" t="s">
        <v>49</v>
      </c>
      <c r="Z49" s="4">
        <v>289</v>
      </c>
      <c r="AA49" s="7" t="s">
        <v>439</v>
      </c>
      <c r="AB49" s="4" t="s">
        <v>1081</v>
      </c>
      <c r="AC49" s="4">
        <f t="shared" si="2"/>
        <v>1</v>
      </c>
      <c r="AD49" s="4">
        <f t="shared" si="3"/>
        <v>0</v>
      </c>
      <c r="AE49" s="4">
        <f t="shared" si="4"/>
        <v>0</v>
      </c>
      <c r="AF49" s="4">
        <f t="shared" si="5"/>
        <v>0</v>
      </c>
      <c r="AG49" s="4">
        <f t="shared" si="6"/>
        <v>0</v>
      </c>
      <c r="AH49" s="20" t="s">
        <v>661</v>
      </c>
      <c r="AI49" s="14" t="s">
        <v>440</v>
      </c>
      <c r="AJ49" s="14" t="s">
        <v>12</v>
      </c>
      <c r="AK49" s="4" t="s">
        <v>955</v>
      </c>
      <c r="AL49" s="4" t="s">
        <v>647</v>
      </c>
      <c r="AM49" s="47" t="s">
        <v>951</v>
      </c>
      <c r="AN49" s="7">
        <v>42217</v>
      </c>
      <c r="AO49" s="52">
        <f>(YEAR(AN49)-YEAR(G49))*12+(MONTH(AN49)-MONTH(G49))</f>
        <v>147</v>
      </c>
      <c r="AP49" s="26"/>
    </row>
    <row r="50" spans="1:46" s="4" customFormat="1" x14ac:dyDescent="0.35">
      <c r="A50" s="4" t="s">
        <v>1242</v>
      </c>
      <c r="B50" s="4" t="s">
        <v>12</v>
      </c>
      <c r="C50" s="4" t="s">
        <v>359</v>
      </c>
      <c r="D50" s="4" t="s">
        <v>441</v>
      </c>
      <c r="E50" s="4" t="s">
        <v>662</v>
      </c>
      <c r="F50" s="7">
        <v>37530</v>
      </c>
      <c r="G50" s="7">
        <v>37803</v>
      </c>
      <c r="H50" s="20">
        <f t="shared" si="0"/>
        <v>9</v>
      </c>
      <c r="I50" s="20" t="str">
        <f t="shared" si="1"/>
        <v>Late</v>
      </c>
      <c r="J50" s="47" t="s">
        <v>1161</v>
      </c>
      <c r="K50" s="34">
        <v>0</v>
      </c>
      <c r="L50" s="4" t="s">
        <v>647</v>
      </c>
      <c r="M50" s="4" t="s">
        <v>957</v>
      </c>
      <c r="N50" s="4">
        <v>17519067</v>
      </c>
      <c r="O50" s="7">
        <v>39203</v>
      </c>
      <c r="P50" s="20">
        <f>(YEAR(O50)-YEAR(G50))*12+(MONTH(O50)-MONTH(G50))</f>
        <v>46</v>
      </c>
      <c r="Q50" s="20">
        <f>(YEAR(O50)-YEAR(G50))*12+(MONTH(O50)-MONTH(G50))</f>
        <v>46</v>
      </c>
      <c r="R50" s="25" t="s">
        <v>647</v>
      </c>
      <c r="S50" s="33"/>
      <c r="T50" s="25" t="s">
        <v>661</v>
      </c>
      <c r="U50" s="29">
        <v>39661</v>
      </c>
      <c r="V50" s="33">
        <v>100</v>
      </c>
      <c r="W50" s="33">
        <v>100</v>
      </c>
      <c r="X50" s="47" t="s">
        <v>49</v>
      </c>
      <c r="Z50" s="4">
        <v>100</v>
      </c>
      <c r="AA50" s="7" t="s">
        <v>439</v>
      </c>
      <c r="AB50" s="4" t="s">
        <v>1081</v>
      </c>
      <c r="AC50" s="4">
        <f t="shared" si="2"/>
        <v>1</v>
      </c>
      <c r="AD50" s="4">
        <f t="shared" si="3"/>
        <v>0</v>
      </c>
      <c r="AE50" s="4">
        <f t="shared" si="4"/>
        <v>0</v>
      </c>
      <c r="AF50" s="4">
        <f t="shared" si="5"/>
        <v>0</v>
      </c>
      <c r="AG50" s="4">
        <f t="shared" si="6"/>
        <v>0</v>
      </c>
      <c r="AH50" s="20" t="s">
        <v>661</v>
      </c>
      <c r="AI50" s="18" t="s">
        <v>442</v>
      </c>
      <c r="AJ50" s="18" t="s">
        <v>12</v>
      </c>
      <c r="AK50" s="4" t="s">
        <v>956</v>
      </c>
      <c r="AL50" s="4" t="s">
        <v>647</v>
      </c>
      <c r="AM50" s="47" t="s">
        <v>951</v>
      </c>
      <c r="AN50" s="7">
        <v>42217</v>
      </c>
      <c r="AO50" s="52">
        <f>(YEAR(AN50)-YEAR(G50))*12+(MONTH(AN50)-MONTH(G50))</f>
        <v>145</v>
      </c>
      <c r="AP50" s="27"/>
      <c r="AQ50" s="9"/>
      <c r="AR50" s="9"/>
      <c r="AS50" s="9"/>
      <c r="AT50" s="9"/>
    </row>
    <row r="51" spans="1:46" s="4" customFormat="1" x14ac:dyDescent="0.35">
      <c r="A51" s="4" t="s">
        <v>1242</v>
      </c>
      <c r="B51" s="4" t="s">
        <v>12</v>
      </c>
      <c r="C51" s="4" t="s">
        <v>359</v>
      </c>
      <c r="D51" s="4" t="s">
        <v>443</v>
      </c>
      <c r="E51" s="4" t="s">
        <v>662</v>
      </c>
      <c r="F51" s="7">
        <v>37591</v>
      </c>
      <c r="G51" s="7">
        <v>37865</v>
      </c>
      <c r="H51" s="20">
        <f t="shared" si="0"/>
        <v>9</v>
      </c>
      <c r="I51" s="20" t="str">
        <f t="shared" si="1"/>
        <v>Late</v>
      </c>
      <c r="J51" s="47" t="s">
        <v>4</v>
      </c>
      <c r="K51" s="34"/>
      <c r="N51" s="4" t="s">
        <v>4</v>
      </c>
      <c r="O51" s="5"/>
      <c r="P51" s="20"/>
      <c r="Q51" s="20"/>
      <c r="R51" s="25" t="s">
        <v>647</v>
      </c>
      <c r="S51" s="33"/>
      <c r="T51" s="25" t="s">
        <v>661</v>
      </c>
      <c r="U51" s="29">
        <v>39753</v>
      </c>
      <c r="V51" s="33"/>
      <c r="W51" s="33"/>
      <c r="X51" s="47" t="s">
        <v>49</v>
      </c>
      <c r="Z51" s="4">
        <v>848</v>
      </c>
      <c r="AA51" s="7" t="s">
        <v>439</v>
      </c>
      <c r="AB51" s="4" t="s">
        <v>1081</v>
      </c>
      <c r="AC51" s="4">
        <f t="shared" si="2"/>
        <v>1</v>
      </c>
      <c r="AD51" s="4">
        <f t="shared" si="3"/>
        <v>0</v>
      </c>
      <c r="AE51" s="4">
        <f t="shared" si="4"/>
        <v>0</v>
      </c>
      <c r="AF51" s="4">
        <f t="shared" si="5"/>
        <v>0</v>
      </c>
      <c r="AG51" s="4">
        <f t="shared" si="6"/>
        <v>0</v>
      </c>
      <c r="AH51" s="20" t="s">
        <v>661</v>
      </c>
      <c r="AI51" s="18" t="s">
        <v>442</v>
      </c>
      <c r="AJ51" s="18" t="s">
        <v>12</v>
      </c>
      <c r="AK51" s="4" t="s">
        <v>958</v>
      </c>
      <c r="AL51" s="4" t="s">
        <v>647</v>
      </c>
      <c r="AM51" s="47" t="s">
        <v>1154</v>
      </c>
      <c r="AN51" s="7">
        <v>42217</v>
      </c>
      <c r="AO51" s="52">
        <f>(YEAR(AN51)-YEAR(G51))*12+(MONTH(AN51)-MONTH(G51))</f>
        <v>143</v>
      </c>
      <c r="AP51" s="26"/>
    </row>
    <row r="52" spans="1:46" s="4" customFormat="1" x14ac:dyDescent="0.35">
      <c r="A52" s="4" t="s">
        <v>1242</v>
      </c>
      <c r="B52" s="4" t="s">
        <v>12</v>
      </c>
      <c r="C52" s="4" t="s">
        <v>359</v>
      </c>
      <c r="D52" s="4" t="s">
        <v>444</v>
      </c>
      <c r="E52" s="4" t="s">
        <v>662</v>
      </c>
      <c r="F52" s="7">
        <v>37622</v>
      </c>
      <c r="G52" s="7">
        <v>37865</v>
      </c>
      <c r="H52" s="20">
        <f t="shared" si="0"/>
        <v>8</v>
      </c>
      <c r="I52" s="20" t="str">
        <f t="shared" si="1"/>
        <v>Late</v>
      </c>
      <c r="J52" s="47" t="s">
        <v>1161</v>
      </c>
      <c r="K52" s="34">
        <v>0</v>
      </c>
      <c r="L52" s="4" t="s">
        <v>647</v>
      </c>
      <c r="M52" s="4" t="s">
        <v>954</v>
      </c>
      <c r="N52" s="4">
        <v>17803013</v>
      </c>
      <c r="O52" s="7">
        <v>39295</v>
      </c>
      <c r="P52" s="20">
        <f t="shared" ref="P52:P60" si="9">(YEAR(O52)-YEAR(G52))*12+(MONTH(O52)-MONTH(G52))</f>
        <v>47</v>
      </c>
      <c r="Q52" s="20">
        <f t="shared" ref="Q52:Q60" si="10">(YEAR(O52)-YEAR(G52))*12+(MONTH(O52)-MONTH(G52))</f>
        <v>47</v>
      </c>
      <c r="R52" s="25" t="s">
        <v>647</v>
      </c>
      <c r="S52" s="33"/>
      <c r="T52" s="25" t="s">
        <v>661</v>
      </c>
      <c r="U52" s="29">
        <v>39661</v>
      </c>
      <c r="V52" s="33">
        <v>405</v>
      </c>
      <c r="W52" s="33">
        <v>405</v>
      </c>
      <c r="X52" s="47" t="s">
        <v>49</v>
      </c>
      <c r="Z52" s="4">
        <v>405</v>
      </c>
      <c r="AA52" s="7" t="s">
        <v>439</v>
      </c>
      <c r="AB52" s="4" t="s">
        <v>1081</v>
      </c>
      <c r="AC52" s="4">
        <f t="shared" si="2"/>
        <v>1</v>
      </c>
      <c r="AD52" s="4">
        <f t="shared" si="3"/>
        <v>0</v>
      </c>
      <c r="AE52" s="4">
        <f t="shared" si="4"/>
        <v>0</v>
      </c>
      <c r="AF52" s="4">
        <f t="shared" si="5"/>
        <v>0</v>
      </c>
      <c r="AG52" s="4">
        <f t="shared" si="6"/>
        <v>0</v>
      </c>
      <c r="AH52" s="20" t="s">
        <v>661</v>
      </c>
      <c r="AI52" s="18" t="s">
        <v>442</v>
      </c>
      <c r="AJ52" s="18" t="s">
        <v>12</v>
      </c>
      <c r="AK52" s="4" t="s">
        <v>959</v>
      </c>
      <c r="AL52" s="4" t="s">
        <v>647</v>
      </c>
      <c r="AM52" s="47" t="s">
        <v>951</v>
      </c>
      <c r="AN52" s="7">
        <v>42217</v>
      </c>
      <c r="AO52" s="52">
        <f>(YEAR(AN52)-YEAR(G52))*12+(MONTH(AN52)-MONTH(G52))</f>
        <v>143</v>
      </c>
      <c r="AP52" s="26"/>
    </row>
    <row r="53" spans="1:46" s="4" customFormat="1" x14ac:dyDescent="0.35">
      <c r="A53" s="4" t="s">
        <v>1242</v>
      </c>
      <c r="B53" s="4" t="s">
        <v>12</v>
      </c>
      <c r="C53" s="4" t="s">
        <v>359</v>
      </c>
      <c r="D53" s="4" t="s">
        <v>445</v>
      </c>
      <c r="E53" s="4" t="s">
        <v>657</v>
      </c>
      <c r="F53" s="7">
        <v>37377</v>
      </c>
      <c r="G53" s="7">
        <v>37956</v>
      </c>
      <c r="H53" s="20">
        <f t="shared" si="0"/>
        <v>19</v>
      </c>
      <c r="I53" s="20" t="str">
        <f t="shared" si="1"/>
        <v>Late</v>
      </c>
      <c r="J53" s="47" t="s">
        <v>1161</v>
      </c>
      <c r="K53" s="34">
        <v>1</v>
      </c>
      <c r="M53" s="4" t="s">
        <v>961</v>
      </c>
      <c r="N53" s="4">
        <v>21955196</v>
      </c>
      <c r="O53" s="7">
        <v>40817</v>
      </c>
      <c r="P53" s="20">
        <f t="shared" si="9"/>
        <v>94</v>
      </c>
      <c r="Q53" s="20">
        <f t="shared" si="10"/>
        <v>94</v>
      </c>
      <c r="R53" s="25" t="s">
        <v>647</v>
      </c>
      <c r="S53" s="33"/>
      <c r="T53" s="25" t="s">
        <v>647</v>
      </c>
      <c r="U53" s="33"/>
      <c r="V53" s="33">
        <v>65</v>
      </c>
      <c r="W53" s="33">
        <v>65</v>
      </c>
      <c r="X53" s="47" t="s">
        <v>49</v>
      </c>
      <c r="Z53" s="4">
        <v>66</v>
      </c>
      <c r="AA53" s="7" t="s">
        <v>439</v>
      </c>
      <c r="AB53" s="4" t="s">
        <v>1081</v>
      </c>
      <c r="AC53" s="4">
        <f t="shared" si="2"/>
        <v>1</v>
      </c>
      <c r="AD53" s="4">
        <f t="shared" si="3"/>
        <v>0</v>
      </c>
      <c r="AE53" s="4">
        <f t="shared" si="4"/>
        <v>0</v>
      </c>
      <c r="AF53" s="4">
        <f t="shared" si="5"/>
        <v>0</v>
      </c>
      <c r="AG53" s="4">
        <f t="shared" si="6"/>
        <v>0</v>
      </c>
      <c r="AH53" s="20" t="s">
        <v>661</v>
      </c>
      <c r="AI53" s="18" t="s">
        <v>442</v>
      </c>
      <c r="AJ53" s="18" t="s">
        <v>12</v>
      </c>
      <c r="AK53" s="4" t="s">
        <v>960</v>
      </c>
      <c r="AL53" s="4" t="s">
        <v>647</v>
      </c>
      <c r="AM53" s="47" t="s">
        <v>951</v>
      </c>
      <c r="AN53" s="7">
        <v>42217</v>
      </c>
      <c r="AO53" s="52">
        <f>(YEAR(AN53)-YEAR(G53))*12+(MONTH(AN53)-MONTH(G53))</f>
        <v>140</v>
      </c>
      <c r="AP53" s="26"/>
    </row>
    <row r="54" spans="1:46" s="4" customFormat="1" x14ac:dyDescent="0.35">
      <c r="A54" s="4" t="s">
        <v>1242</v>
      </c>
      <c r="B54" s="4" t="s">
        <v>12</v>
      </c>
      <c r="C54" s="4" t="s">
        <v>359</v>
      </c>
      <c r="D54" s="4" t="s">
        <v>446</v>
      </c>
      <c r="E54" s="4" t="s">
        <v>657</v>
      </c>
      <c r="F54" s="7">
        <v>37773</v>
      </c>
      <c r="G54" s="7">
        <v>37956</v>
      </c>
      <c r="H54" s="20">
        <f t="shared" si="0"/>
        <v>6</v>
      </c>
      <c r="I54" s="20" t="str">
        <f t="shared" si="1"/>
        <v>Late</v>
      </c>
      <c r="J54" s="47" t="s">
        <v>1161</v>
      </c>
      <c r="K54" s="34">
        <v>0</v>
      </c>
      <c r="L54" s="4" t="s">
        <v>647</v>
      </c>
      <c r="M54" s="4" t="s">
        <v>963</v>
      </c>
      <c r="N54" s="4">
        <v>17015817</v>
      </c>
      <c r="O54" s="7">
        <v>38991</v>
      </c>
      <c r="P54" s="20">
        <f t="shared" si="9"/>
        <v>34</v>
      </c>
      <c r="Q54" s="20">
        <f t="shared" si="10"/>
        <v>34</v>
      </c>
      <c r="R54" s="25" t="s">
        <v>647</v>
      </c>
      <c r="S54" s="33"/>
      <c r="T54" s="25" t="s">
        <v>661</v>
      </c>
      <c r="U54" s="29">
        <v>39661</v>
      </c>
      <c r="V54" s="33">
        <v>14</v>
      </c>
      <c r="W54" s="33">
        <v>14</v>
      </c>
      <c r="X54" s="47" t="s">
        <v>49</v>
      </c>
      <c r="Z54" s="4">
        <v>14</v>
      </c>
      <c r="AA54" s="7" t="s">
        <v>439</v>
      </c>
      <c r="AB54" s="4" t="s">
        <v>1081</v>
      </c>
      <c r="AC54" s="4">
        <f t="shared" si="2"/>
        <v>1</v>
      </c>
      <c r="AD54" s="4">
        <f t="shared" si="3"/>
        <v>0</v>
      </c>
      <c r="AE54" s="4">
        <f t="shared" si="4"/>
        <v>0</v>
      </c>
      <c r="AF54" s="4">
        <f t="shared" si="5"/>
        <v>0</v>
      </c>
      <c r="AG54" s="4">
        <f t="shared" si="6"/>
        <v>0</v>
      </c>
      <c r="AH54" s="20" t="s">
        <v>661</v>
      </c>
      <c r="AI54" s="14" t="s">
        <v>447</v>
      </c>
      <c r="AJ54" s="14" t="s">
        <v>660</v>
      </c>
      <c r="AK54" s="4" t="s">
        <v>962</v>
      </c>
      <c r="AL54" s="4" t="s">
        <v>647</v>
      </c>
      <c r="AM54" s="47" t="s">
        <v>951</v>
      </c>
      <c r="AN54" s="7">
        <v>42217</v>
      </c>
      <c r="AO54" s="52">
        <f>(YEAR(AN54)-YEAR(G54))*12+(MONTH(AN54)-MONTH(G54))</f>
        <v>140</v>
      </c>
      <c r="AP54" s="26"/>
    </row>
    <row r="55" spans="1:46" s="4" customFormat="1" x14ac:dyDescent="0.35">
      <c r="A55" s="4" t="s">
        <v>1242</v>
      </c>
      <c r="B55" s="4" t="s">
        <v>12</v>
      </c>
      <c r="C55" s="4" t="s">
        <v>359</v>
      </c>
      <c r="D55" s="4" t="s">
        <v>448</v>
      </c>
      <c r="E55" s="4" t="s">
        <v>657</v>
      </c>
      <c r="F55" s="7">
        <v>37803</v>
      </c>
      <c r="G55" s="7">
        <v>37956</v>
      </c>
      <c r="H55" s="20">
        <f t="shared" si="0"/>
        <v>5</v>
      </c>
      <c r="I55" s="20" t="str">
        <f t="shared" si="1"/>
        <v>Late</v>
      </c>
      <c r="J55" s="47" t="s">
        <v>1161</v>
      </c>
      <c r="K55" s="34">
        <v>0</v>
      </c>
      <c r="L55" s="4" t="s">
        <v>647</v>
      </c>
      <c r="M55" s="4" t="s">
        <v>965</v>
      </c>
      <c r="N55" s="4">
        <v>17294232</v>
      </c>
      <c r="O55" s="7">
        <v>39326</v>
      </c>
      <c r="P55" s="20">
        <f t="shared" si="9"/>
        <v>45</v>
      </c>
      <c r="Q55" s="20">
        <f t="shared" si="10"/>
        <v>45</v>
      </c>
      <c r="R55" s="25" t="s">
        <v>647</v>
      </c>
      <c r="S55" s="33"/>
      <c r="T55" s="25" t="s">
        <v>661</v>
      </c>
      <c r="U55" s="29">
        <v>39661</v>
      </c>
      <c r="V55" s="33">
        <v>26</v>
      </c>
      <c r="W55" s="33">
        <v>26</v>
      </c>
      <c r="X55" s="47" t="s">
        <v>49</v>
      </c>
      <c r="Z55" s="4">
        <v>26</v>
      </c>
      <c r="AA55" s="7" t="s">
        <v>439</v>
      </c>
      <c r="AB55" s="4" t="s">
        <v>1081</v>
      </c>
      <c r="AC55" s="4">
        <f t="shared" si="2"/>
        <v>1</v>
      </c>
      <c r="AD55" s="4">
        <f t="shared" si="3"/>
        <v>0</v>
      </c>
      <c r="AE55" s="4">
        <f t="shared" si="4"/>
        <v>0</v>
      </c>
      <c r="AF55" s="4">
        <f t="shared" si="5"/>
        <v>0</v>
      </c>
      <c r="AG55" s="4">
        <f t="shared" si="6"/>
        <v>0</v>
      </c>
      <c r="AH55" s="20" t="s">
        <v>661</v>
      </c>
      <c r="AI55" s="14" t="s">
        <v>449</v>
      </c>
      <c r="AJ55" s="14" t="s">
        <v>1167</v>
      </c>
      <c r="AK55" s="4" t="s">
        <v>964</v>
      </c>
      <c r="AL55" s="4" t="s">
        <v>647</v>
      </c>
      <c r="AM55" s="47" t="s">
        <v>951</v>
      </c>
      <c r="AN55" s="7">
        <v>42217</v>
      </c>
      <c r="AO55" s="52">
        <f>(YEAR(AN55)-YEAR(G55))*12+(MONTH(AN55)-MONTH(G55))</f>
        <v>140</v>
      </c>
      <c r="AP55" s="26"/>
    </row>
    <row r="56" spans="1:46" s="4" customFormat="1" x14ac:dyDescent="0.35">
      <c r="A56" s="4" t="s">
        <v>1242</v>
      </c>
      <c r="B56" s="4" t="s">
        <v>12</v>
      </c>
      <c r="C56" s="4" t="s">
        <v>359</v>
      </c>
      <c r="D56" s="4" t="s">
        <v>450</v>
      </c>
      <c r="E56" s="4" t="s">
        <v>662</v>
      </c>
      <c r="F56" s="7">
        <v>37591</v>
      </c>
      <c r="G56" s="7">
        <v>37987</v>
      </c>
      <c r="H56" s="20">
        <f t="shared" si="0"/>
        <v>13</v>
      </c>
      <c r="I56" s="20" t="str">
        <f t="shared" si="1"/>
        <v>Late</v>
      </c>
      <c r="J56" s="47" t="s">
        <v>1161</v>
      </c>
      <c r="K56" s="34">
        <v>0</v>
      </c>
      <c r="L56" s="4" t="s">
        <v>647</v>
      </c>
      <c r="M56" s="4" t="s">
        <v>957</v>
      </c>
      <c r="N56" s="4">
        <v>16709464</v>
      </c>
      <c r="O56" s="7">
        <v>38869</v>
      </c>
      <c r="P56" s="20">
        <f t="shared" si="9"/>
        <v>29</v>
      </c>
      <c r="Q56" s="20">
        <f t="shared" si="10"/>
        <v>29</v>
      </c>
      <c r="R56" s="25" t="s">
        <v>647</v>
      </c>
      <c r="S56" s="33"/>
      <c r="T56" s="25" t="s">
        <v>661</v>
      </c>
      <c r="U56" s="29">
        <v>39661</v>
      </c>
      <c r="V56" s="33">
        <v>829</v>
      </c>
      <c r="W56" s="33">
        <v>829</v>
      </c>
      <c r="X56" s="47" t="s">
        <v>49</v>
      </c>
      <c r="Z56" s="4">
        <v>829</v>
      </c>
      <c r="AA56" s="7" t="s">
        <v>439</v>
      </c>
      <c r="AB56" s="4" t="s">
        <v>1081</v>
      </c>
      <c r="AC56" s="4">
        <f t="shared" si="2"/>
        <v>1</v>
      </c>
      <c r="AD56" s="4">
        <f t="shared" si="3"/>
        <v>0</v>
      </c>
      <c r="AE56" s="4">
        <f t="shared" si="4"/>
        <v>0</v>
      </c>
      <c r="AF56" s="4">
        <f t="shared" si="5"/>
        <v>0</v>
      </c>
      <c r="AG56" s="4">
        <f t="shared" si="6"/>
        <v>0</v>
      </c>
      <c r="AH56" s="20" t="s">
        <v>661</v>
      </c>
      <c r="AI56" s="14" t="s">
        <v>442</v>
      </c>
      <c r="AJ56" s="14" t="s">
        <v>12</v>
      </c>
      <c r="AK56" s="4" t="s">
        <v>966</v>
      </c>
      <c r="AL56" s="4" t="s">
        <v>647</v>
      </c>
      <c r="AM56" s="47" t="s">
        <v>951</v>
      </c>
      <c r="AN56" s="7">
        <v>42217</v>
      </c>
      <c r="AO56" s="52">
        <f>(YEAR(AN56)-YEAR(G56))*12+(MONTH(AN56)-MONTH(G56))</f>
        <v>139</v>
      </c>
      <c r="AP56" s="26"/>
    </row>
    <row r="57" spans="1:46" s="4" customFormat="1" x14ac:dyDescent="0.35">
      <c r="A57" s="4" t="s">
        <v>1242</v>
      </c>
      <c r="B57" s="4" t="s">
        <v>12</v>
      </c>
      <c r="C57" s="4" t="s">
        <v>359</v>
      </c>
      <c r="D57" s="4" t="s">
        <v>451</v>
      </c>
      <c r="E57" s="4" t="s">
        <v>657</v>
      </c>
      <c r="F57" s="7">
        <v>37834</v>
      </c>
      <c r="G57" s="7">
        <v>38047</v>
      </c>
      <c r="H57" s="20">
        <f t="shared" si="0"/>
        <v>7</v>
      </c>
      <c r="I57" s="20" t="str">
        <f t="shared" si="1"/>
        <v>Late</v>
      </c>
      <c r="J57" s="47" t="s">
        <v>1161</v>
      </c>
      <c r="K57" s="34">
        <v>0</v>
      </c>
      <c r="L57" s="4" t="s">
        <v>647</v>
      </c>
      <c r="M57" s="4" t="s">
        <v>965</v>
      </c>
      <c r="N57" s="4">
        <v>18060441</v>
      </c>
      <c r="O57" s="7">
        <v>39661</v>
      </c>
      <c r="P57" s="20">
        <f t="shared" si="9"/>
        <v>53</v>
      </c>
      <c r="Q57" s="20">
        <f t="shared" si="10"/>
        <v>53</v>
      </c>
      <c r="R57" s="25" t="s">
        <v>647</v>
      </c>
      <c r="S57" s="33"/>
      <c r="T57" s="25" t="s">
        <v>661</v>
      </c>
      <c r="U57" s="29">
        <v>39722</v>
      </c>
      <c r="V57" s="33">
        <v>26</v>
      </c>
      <c r="W57" s="33">
        <v>26</v>
      </c>
      <c r="X57" s="47" t="s">
        <v>49</v>
      </c>
      <c r="Z57" s="4">
        <v>26</v>
      </c>
      <c r="AA57" s="7" t="s">
        <v>439</v>
      </c>
      <c r="AB57" s="4" t="s">
        <v>1081</v>
      </c>
      <c r="AC57" s="4">
        <f t="shared" si="2"/>
        <v>1</v>
      </c>
      <c r="AD57" s="4">
        <f t="shared" si="3"/>
        <v>0</v>
      </c>
      <c r="AE57" s="4">
        <f t="shared" si="4"/>
        <v>0</v>
      </c>
      <c r="AF57" s="4">
        <f t="shared" si="5"/>
        <v>0</v>
      </c>
      <c r="AG57" s="4">
        <f t="shared" si="6"/>
        <v>0</v>
      </c>
      <c r="AH57" s="20" t="s">
        <v>661</v>
      </c>
      <c r="AI57" s="14" t="s">
        <v>452</v>
      </c>
      <c r="AJ57" s="14" t="s">
        <v>1172</v>
      </c>
      <c r="AK57" s="4" t="s">
        <v>967</v>
      </c>
      <c r="AL57" s="4" t="s">
        <v>647</v>
      </c>
      <c r="AM57" s="47" t="s">
        <v>951</v>
      </c>
      <c r="AN57" s="7">
        <v>42217</v>
      </c>
      <c r="AO57" s="52">
        <f>(YEAR(AN57)-YEAR(G57))*12+(MONTH(AN57)-MONTH(G57))</f>
        <v>137</v>
      </c>
      <c r="AP57" s="26"/>
    </row>
    <row r="58" spans="1:46" s="4" customFormat="1" x14ac:dyDescent="0.35">
      <c r="A58" s="4" t="s">
        <v>1242</v>
      </c>
      <c r="B58" s="4" t="s">
        <v>12</v>
      </c>
      <c r="C58" s="4" t="s">
        <v>359</v>
      </c>
      <c r="D58" s="4" t="s">
        <v>453</v>
      </c>
      <c r="E58" s="4" t="s">
        <v>662</v>
      </c>
      <c r="F58" s="7">
        <v>37622</v>
      </c>
      <c r="G58" s="7">
        <v>38169</v>
      </c>
      <c r="H58" s="20">
        <f t="shared" si="0"/>
        <v>18</v>
      </c>
      <c r="I58" s="20" t="str">
        <f t="shared" si="1"/>
        <v>Late</v>
      </c>
      <c r="J58" s="47" t="s">
        <v>1161</v>
      </c>
      <c r="K58" s="34">
        <v>0</v>
      </c>
      <c r="L58" s="4" t="s">
        <v>647</v>
      </c>
      <c r="M58" s="4" t="s">
        <v>969</v>
      </c>
      <c r="N58" s="4">
        <v>19090503</v>
      </c>
      <c r="O58" s="7">
        <v>39873</v>
      </c>
      <c r="P58" s="20">
        <f t="shared" si="9"/>
        <v>56</v>
      </c>
      <c r="Q58" s="20">
        <f t="shared" si="10"/>
        <v>56</v>
      </c>
      <c r="R58" s="25" t="s">
        <v>647</v>
      </c>
      <c r="S58" s="33"/>
      <c r="T58" s="25" t="s">
        <v>661</v>
      </c>
      <c r="U58" s="29">
        <v>39661</v>
      </c>
      <c r="V58" s="33">
        <v>122</v>
      </c>
      <c r="W58" s="33">
        <v>122</v>
      </c>
      <c r="X58" s="47" t="s">
        <v>49</v>
      </c>
      <c r="Z58" s="4">
        <v>122</v>
      </c>
      <c r="AA58" s="7" t="s">
        <v>439</v>
      </c>
      <c r="AB58" s="4" t="s">
        <v>1081</v>
      </c>
      <c r="AC58" s="4">
        <f t="shared" si="2"/>
        <v>1</v>
      </c>
      <c r="AD58" s="4">
        <f t="shared" si="3"/>
        <v>0</v>
      </c>
      <c r="AE58" s="4">
        <f t="shared" si="4"/>
        <v>0</v>
      </c>
      <c r="AF58" s="4">
        <f t="shared" si="5"/>
        <v>0</v>
      </c>
      <c r="AG58" s="4">
        <f t="shared" si="6"/>
        <v>0</v>
      </c>
      <c r="AH58" s="20" t="s">
        <v>661</v>
      </c>
      <c r="AI58" s="14" t="s">
        <v>12</v>
      </c>
      <c r="AJ58" s="14" t="s">
        <v>12</v>
      </c>
      <c r="AK58" s="4" t="s">
        <v>968</v>
      </c>
      <c r="AL58" s="4" t="s">
        <v>647</v>
      </c>
      <c r="AM58" s="47" t="s">
        <v>951</v>
      </c>
      <c r="AN58" s="7">
        <v>42217</v>
      </c>
      <c r="AO58" s="52">
        <f>(YEAR(AN58)-YEAR(G58))*12+(MONTH(AN58)-MONTH(G58))</f>
        <v>133</v>
      </c>
      <c r="AP58" s="26"/>
    </row>
    <row r="59" spans="1:46" s="4" customFormat="1" x14ac:dyDescent="0.35">
      <c r="A59" s="4" t="s">
        <v>1242</v>
      </c>
      <c r="B59" s="4" t="s">
        <v>12</v>
      </c>
      <c r="C59" s="4" t="s">
        <v>359</v>
      </c>
      <c r="D59" s="4" t="s">
        <v>454</v>
      </c>
      <c r="E59" s="4" t="s">
        <v>662</v>
      </c>
      <c r="F59" s="7">
        <v>37653</v>
      </c>
      <c r="G59" s="7">
        <v>38231</v>
      </c>
      <c r="H59" s="20">
        <f t="shared" si="0"/>
        <v>19</v>
      </c>
      <c r="I59" s="20" t="str">
        <f t="shared" si="1"/>
        <v>Late</v>
      </c>
      <c r="J59" s="47" t="s">
        <v>1161</v>
      </c>
      <c r="K59" s="34">
        <v>0</v>
      </c>
      <c r="L59" s="4" t="s">
        <v>647</v>
      </c>
      <c r="M59" s="4" t="s">
        <v>969</v>
      </c>
      <c r="N59" s="4">
        <v>19284927</v>
      </c>
      <c r="O59" s="7">
        <v>39904</v>
      </c>
      <c r="P59" s="20">
        <f t="shared" si="9"/>
        <v>55</v>
      </c>
      <c r="Q59" s="20">
        <f t="shared" si="10"/>
        <v>55</v>
      </c>
      <c r="R59" s="25" t="s">
        <v>647</v>
      </c>
      <c r="S59" s="33"/>
      <c r="T59" s="25" t="s">
        <v>661</v>
      </c>
      <c r="U59" s="29">
        <v>39692</v>
      </c>
      <c r="V59" s="33">
        <v>1213</v>
      </c>
      <c r="W59" s="33">
        <v>1213</v>
      </c>
      <c r="X59" s="47" t="s">
        <v>49</v>
      </c>
      <c r="Z59" s="4">
        <v>1213</v>
      </c>
      <c r="AA59" s="7" t="s">
        <v>439</v>
      </c>
      <c r="AB59" s="4" t="s">
        <v>1081</v>
      </c>
      <c r="AC59" s="4">
        <f t="shared" si="2"/>
        <v>1</v>
      </c>
      <c r="AD59" s="4">
        <f t="shared" si="3"/>
        <v>0</v>
      </c>
      <c r="AE59" s="4">
        <f t="shared" si="4"/>
        <v>0</v>
      </c>
      <c r="AF59" s="4">
        <f t="shared" si="5"/>
        <v>0</v>
      </c>
      <c r="AG59" s="4">
        <f t="shared" si="6"/>
        <v>0</v>
      </c>
      <c r="AH59" s="20" t="s">
        <v>661</v>
      </c>
      <c r="AI59" s="14" t="s">
        <v>15</v>
      </c>
      <c r="AJ59" s="14" t="s">
        <v>12</v>
      </c>
      <c r="AK59" s="5"/>
      <c r="AL59" s="4" t="s">
        <v>647</v>
      </c>
      <c r="AM59" s="47" t="s">
        <v>951</v>
      </c>
      <c r="AN59" s="7">
        <v>42217</v>
      </c>
      <c r="AO59" s="52">
        <f>(YEAR(AN59)-YEAR(G59))*12+(MONTH(AN59)-MONTH(G59))</f>
        <v>131</v>
      </c>
      <c r="AP59" s="26"/>
    </row>
    <row r="60" spans="1:46" s="4" customFormat="1" x14ac:dyDescent="0.35">
      <c r="A60" s="4" t="s">
        <v>1242</v>
      </c>
      <c r="B60" s="4" t="s">
        <v>12</v>
      </c>
      <c r="C60" s="4" t="s">
        <v>359</v>
      </c>
      <c r="D60" s="4" t="s">
        <v>455</v>
      </c>
      <c r="E60" s="4" t="s">
        <v>657</v>
      </c>
      <c r="F60" s="7">
        <v>38412</v>
      </c>
      <c r="G60" s="7">
        <v>38473</v>
      </c>
      <c r="H60" s="20">
        <f t="shared" si="0"/>
        <v>2</v>
      </c>
      <c r="I60" s="20" t="str">
        <f t="shared" si="1"/>
        <v>Late</v>
      </c>
      <c r="J60" s="47" t="s">
        <v>1161</v>
      </c>
      <c r="K60" s="34">
        <v>0</v>
      </c>
      <c r="L60" s="4" t="s">
        <v>647</v>
      </c>
      <c r="M60" s="4" t="s">
        <v>969</v>
      </c>
      <c r="N60" s="4">
        <v>18853704</v>
      </c>
      <c r="O60" s="7">
        <v>39722</v>
      </c>
      <c r="P60" s="20">
        <f t="shared" si="9"/>
        <v>41</v>
      </c>
      <c r="Q60" s="20">
        <f t="shared" si="10"/>
        <v>41</v>
      </c>
      <c r="R60" s="25" t="s">
        <v>647</v>
      </c>
      <c r="S60" s="33"/>
      <c r="T60" s="25" t="s">
        <v>661</v>
      </c>
      <c r="U60" s="29">
        <v>39661</v>
      </c>
      <c r="V60" s="33">
        <v>75</v>
      </c>
      <c r="W60" s="33">
        <v>75</v>
      </c>
      <c r="X60" s="47" t="s">
        <v>49</v>
      </c>
      <c r="Z60" s="4">
        <v>75</v>
      </c>
      <c r="AA60" s="7" t="s">
        <v>439</v>
      </c>
      <c r="AB60" s="4" t="s">
        <v>1081</v>
      </c>
      <c r="AC60" s="4">
        <f t="shared" si="2"/>
        <v>1</v>
      </c>
      <c r="AD60" s="4">
        <f t="shared" si="3"/>
        <v>0</v>
      </c>
      <c r="AE60" s="4">
        <f t="shared" si="4"/>
        <v>0</v>
      </c>
      <c r="AF60" s="4">
        <f t="shared" si="5"/>
        <v>0</v>
      </c>
      <c r="AG60" s="4">
        <f t="shared" si="6"/>
        <v>0</v>
      </c>
      <c r="AH60" s="20" t="s">
        <v>661</v>
      </c>
      <c r="AI60" s="14" t="s">
        <v>41</v>
      </c>
      <c r="AJ60" s="14" t="s">
        <v>660</v>
      </c>
      <c r="AK60" s="4" t="s">
        <v>970</v>
      </c>
      <c r="AL60" s="4" t="s">
        <v>647</v>
      </c>
      <c r="AM60" s="47" t="s">
        <v>951</v>
      </c>
      <c r="AN60" s="7">
        <v>42217</v>
      </c>
      <c r="AO60" s="52">
        <f>(YEAR(AN60)-YEAR(G60))*12+(MONTH(AN60)-MONTH(G60))</f>
        <v>123</v>
      </c>
      <c r="AP60" s="26"/>
    </row>
    <row r="61" spans="1:46" s="4" customFormat="1" x14ac:dyDescent="0.35">
      <c r="A61" s="4" t="s">
        <v>1242</v>
      </c>
      <c r="B61" s="4" t="s">
        <v>12</v>
      </c>
      <c r="C61" s="4" t="s">
        <v>359</v>
      </c>
      <c r="D61" s="4" t="s">
        <v>456</v>
      </c>
      <c r="E61" s="4" t="s">
        <v>662</v>
      </c>
      <c r="F61" s="7">
        <v>38384</v>
      </c>
      <c r="G61" s="7">
        <v>38565</v>
      </c>
      <c r="H61" s="20">
        <f t="shared" si="0"/>
        <v>6</v>
      </c>
      <c r="I61" s="20" t="str">
        <f t="shared" si="1"/>
        <v>Late</v>
      </c>
      <c r="J61" s="47" t="s">
        <v>4</v>
      </c>
      <c r="K61" s="34"/>
      <c r="N61" s="4" t="s">
        <v>4</v>
      </c>
      <c r="O61" s="5"/>
      <c r="P61" s="20"/>
      <c r="Q61" s="20"/>
      <c r="R61" s="25" t="s">
        <v>647</v>
      </c>
      <c r="S61" s="33"/>
      <c r="T61" s="25" t="s">
        <v>661</v>
      </c>
      <c r="U61" s="29">
        <v>39722</v>
      </c>
      <c r="V61" s="33"/>
      <c r="W61" s="33"/>
      <c r="X61" s="47" t="s">
        <v>37</v>
      </c>
      <c r="Y61" s="4" t="s">
        <v>457</v>
      </c>
      <c r="Z61" s="4">
        <v>1081</v>
      </c>
      <c r="AA61" s="7" t="s">
        <v>439</v>
      </c>
      <c r="AB61" s="4" t="s">
        <v>1081</v>
      </c>
      <c r="AC61" s="4">
        <f t="shared" si="2"/>
        <v>1</v>
      </c>
      <c r="AD61" s="4">
        <f t="shared" si="3"/>
        <v>0</v>
      </c>
      <c r="AE61" s="4">
        <f t="shared" si="4"/>
        <v>0</v>
      </c>
      <c r="AF61" s="4">
        <f t="shared" si="5"/>
        <v>0</v>
      </c>
      <c r="AG61" s="4">
        <f t="shared" si="6"/>
        <v>0</v>
      </c>
      <c r="AH61" s="20" t="s">
        <v>661</v>
      </c>
      <c r="AI61" s="14" t="s">
        <v>442</v>
      </c>
      <c r="AJ61" s="14" t="s">
        <v>12</v>
      </c>
      <c r="AK61" s="4" t="s">
        <v>971</v>
      </c>
      <c r="AL61" s="4" t="s">
        <v>647</v>
      </c>
      <c r="AM61" s="47" t="s">
        <v>1154</v>
      </c>
      <c r="AN61" s="7">
        <v>42217</v>
      </c>
      <c r="AO61" s="52">
        <f>(YEAR(AN61)-YEAR(G61))*12+(MONTH(AN61)-MONTH(G61))</f>
        <v>120</v>
      </c>
      <c r="AP61" s="26"/>
    </row>
    <row r="62" spans="1:46" s="4" customFormat="1" x14ac:dyDescent="0.35">
      <c r="A62" s="4" t="s">
        <v>1242</v>
      </c>
      <c r="B62" s="4" t="s">
        <v>12</v>
      </c>
      <c r="C62" s="4" t="s">
        <v>359</v>
      </c>
      <c r="D62" s="4" t="s">
        <v>458</v>
      </c>
      <c r="E62" s="4" t="s">
        <v>659</v>
      </c>
      <c r="F62" s="7">
        <v>38777</v>
      </c>
      <c r="G62" s="7">
        <v>38899</v>
      </c>
      <c r="H62" s="20">
        <f t="shared" si="0"/>
        <v>4</v>
      </c>
      <c r="I62" s="20" t="str">
        <f t="shared" si="1"/>
        <v>Late</v>
      </c>
      <c r="J62" s="47" t="s">
        <v>1161</v>
      </c>
      <c r="K62" s="34">
        <v>0</v>
      </c>
      <c r="L62" s="4" t="s">
        <v>661</v>
      </c>
      <c r="M62" s="4" t="s">
        <v>973</v>
      </c>
      <c r="N62" s="4">
        <v>21966064</v>
      </c>
      <c r="O62" s="7">
        <v>40817</v>
      </c>
      <c r="P62" s="20">
        <f>(YEAR(O62)-YEAR(G62))*12+(MONTH(O62)-MONTH(G62))</f>
        <v>63</v>
      </c>
      <c r="Q62" s="20">
        <f>(YEAR(O62)-YEAR(G62))*12+(MONTH(O62)-MONTH(G62))</f>
        <v>63</v>
      </c>
      <c r="R62" s="25" t="s">
        <v>647</v>
      </c>
      <c r="S62" s="33"/>
      <c r="T62" s="25" t="s">
        <v>661</v>
      </c>
      <c r="U62" s="29">
        <v>39114</v>
      </c>
      <c r="V62" s="33">
        <v>30</v>
      </c>
      <c r="W62" s="33">
        <v>30</v>
      </c>
      <c r="X62" s="47" t="s">
        <v>49</v>
      </c>
      <c r="Z62" s="4">
        <v>30</v>
      </c>
      <c r="AA62" s="7" t="s">
        <v>459</v>
      </c>
      <c r="AB62" s="7" t="s">
        <v>1251</v>
      </c>
      <c r="AC62" s="4">
        <v>1</v>
      </c>
      <c r="AD62" s="4">
        <f t="shared" si="3"/>
        <v>0</v>
      </c>
      <c r="AE62" s="4">
        <f t="shared" si="4"/>
        <v>0</v>
      </c>
      <c r="AF62" s="4">
        <v>1</v>
      </c>
      <c r="AG62" s="4">
        <f t="shared" si="6"/>
        <v>0</v>
      </c>
      <c r="AH62" s="20" t="s">
        <v>647</v>
      </c>
      <c r="AI62" s="14" t="s">
        <v>12</v>
      </c>
      <c r="AJ62" s="14" t="s">
        <v>12</v>
      </c>
      <c r="AK62" s="4" t="s">
        <v>972</v>
      </c>
      <c r="AL62" s="4" t="s">
        <v>647</v>
      </c>
      <c r="AM62" s="47" t="s">
        <v>951</v>
      </c>
      <c r="AN62" s="7">
        <v>42217</v>
      </c>
      <c r="AO62" s="52">
        <f>(YEAR(AN62)-YEAR(G62))*12+(MONTH(AN62)-MONTH(G62))</f>
        <v>109</v>
      </c>
      <c r="AP62" s="26"/>
    </row>
    <row r="63" spans="1:46" s="4" customFormat="1" x14ac:dyDescent="0.35">
      <c r="A63" s="4" t="s">
        <v>1242</v>
      </c>
      <c r="B63" s="4" t="s">
        <v>12</v>
      </c>
      <c r="C63" s="4" t="s">
        <v>359</v>
      </c>
      <c r="D63" s="4" t="s">
        <v>460</v>
      </c>
      <c r="E63" s="4" t="s">
        <v>657</v>
      </c>
      <c r="F63" s="7">
        <v>38657</v>
      </c>
      <c r="G63" s="7">
        <v>38961</v>
      </c>
      <c r="H63" s="20">
        <f t="shared" si="0"/>
        <v>10</v>
      </c>
      <c r="I63" s="20" t="str">
        <f t="shared" si="1"/>
        <v>Late</v>
      </c>
      <c r="J63" s="47" t="s">
        <v>4</v>
      </c>
      <c r="K63" s="34"/>
      <c r="N63" s="4" t="s">
        <v>4</v>
      </c>
      <c r="O63" s="5"/>
      <c r="P63" s="20"/>
      <c r="Q63" s="20"/>
      <c r="R63" s="25" t="s">
        <v>647</v>
      </c>
      <c r="S63" s="33"/>
      <c r="T63" s="25" t="s">
        <v>661</v>
      </c>
      <c r="U63" s="29">
        <v>39722</v>
      </c>
      <c r="V63" s="33"/>
      <c r="W63" s="33"/>
      <c r="X63" s="47" t="s">
        <v>49</v>
      </c>
      <c r="Z63" s="4">
        <v>378</v>
      </c>
      <c r="AA63" s="7" t="s">
        <v>439</v>
      </c>
      <c r="AB63" s="4" t="s">
        <v>1081</v>
      </c>
      <c r="AC63" s="4">
        <f t="shared" si="2"/>
        <v>1</v>
      </c>
      <c r="AD63" s="4">
        <f t="shared" si="3"/>
        <v>0</v>
      </c>
      <c r="AE63" s="4">
        <f t="shared" si="4"/>
        <v>0</v>
      </c>
      <c r="AF63" s="4">
        <f t="shared" si="5"/>
        <v>0</v>
      </c>
      <c r="AG63" s="4">
        <f t="shared" si="6"/>
        <v>0</v>
      </c>
      <c r="AH63" s="20" t="s">
        <v>661</v>
      </c>
      <c r="AI63" s="14" t="s">
        <v>15</v>
      </c>
      <c r="AJ63" s="14" t="s">
        <v>12</v>
      </c>
      <c r="AK63" s="4" t="s">
        <v>974</v>
      </c>
      <c r="AL63" s="4" t="s">
        <v>647</v>
      </c>
      <c r="AM63" s="47" t="s">
        <v>1154</v>
      </c>
      <c r="AN63" s="7">
        <v>42217</v>
      </c>
      <c r="AO63" s="52">
        <f>(YEAR(AN63)-YEAR(G63))*12+(MONTH(AN63)-MONTH(G63))</f>
        <v>107</v>
      </c>
      <c r="AP63" s="26"/>
    </row>
    <row r="64" spans="1:46" s="4" customFormat="1" x14ac:dyDescent="0.35">
      <c r="A64" s="4" t="s">
        <v>1242</v>
      </c>
      <c r="B64" s="4" t="s">
        <v>12</v>
      </c>
      <c r="C64" s="4" t="s">
        <v>359</v>
      </c>
      <c r="D64" s="4" t="s">
        <v>461</v>
      </c>
      <c r="E64" s="4" t="s">
        <v>975</v>
      </c>
      <c r="F64" s="7">
        <v>38869</v>
      </c>
      <c r="G64" s="7">
        <v>38961</v>
      </c>
      <c r="H64" s="20">
        <f t="shared" si="0"/>
        <v>3</v>
      </c>
      <c r="I64" s="20" t="str">
        <f t="shared" si="1"/>
        <v>Late</v>
      </c>
      <c r="J64" s="47" t="s">
        <v>1161</v>
      </c>
      <c r="K64" s="34">
        <v>0</v>
      </c>
      <c r="L64" s="4" t="s">
        <v>647</v>
      </c>
      <c r="M64" s="4" t="s">
        <v>954</v>
      </c>
      <c r="N64" s="4">
        <v>19317379</v>
      </c>
      <c r="O64" s="7">
        <v>39845</v>
      </c>
      <c r="P64" s="20">
        <f>(YEAR(O64)-YEAR(G64))*12+(MONTH(O64)-MONTH(G64))</f>
        <v>29</v>
      </c>
      <c r="Q64" s="20">
        <f>(YEAR(O64)-YEAR(G64))*12+(MONTH(O64)-MONTH(G64))</f>
        <v>29</v>
      </c>
      <c r="R64" s="25" t="s">
        <v>647</v>
      </c>
      <c r="S64" s="33"/>
      <c r="T64" s="25" t="s">
        <v>661</v>
      </c>
      <c r="U64" s="29">
        <v>39753</v>
      </c>
      <c r="V64" s="33">
        <v>33</v>
      </c>
      <c r="W64" s="33">
        <v>33</v>
      </c>
      <c r="X64" s="47" t="s">
        <v>49</v>
      </c>
      <c r="Z64" s="4">
        <v>33</v>
      </c>
      <c r="AA64" s="7" t="s">
        <v>439</v>
      </c>
      <c r="AB64" s="4" t="s">
        <v>1081</v>
      </c>
      <c r="AC64" s="4">
        <f t="shared" si="2"/>
        <v>1</v>
      </c>
      <c r="AD64" s="4">
        <f t="shared" si="3"/>
        <v>0</v>
      </c>
      <c r="AE64" s="4">
        <f t="shared" si="4"/>
        <v>0</v>
      </c>
      <c r="AF64" s="4">
        <f t="shared" si="5"/>
        <v>0</v>
      </c>
      <c r="AG64" s="4">
        <f t="shared" si="6"/>
        <v>0</v>
      </c>
      <c r="AH64" s="20" t="s">
        <v>661</v>
      </c>
      <c r="AI64" s="14" t="s">
        <v>12</v>
      </c>
      <c r="AJ64" s="14" t="s">
        <v>12</v>
      </c>
      <c r="AK64" s="4" t="s">
        <v>976</v>
      </c>
      <c r="AL64" s="4" t="s">
        <v>647</v>
      </c>
      <c r="AM64" s="47" t="s">
        <v>951</v>
      </c>
      <c r="AN64" s="7">
        <v>42217</v>
      </c>
      <c r="AO64" s="52">
        <f>(YEAR(AN64)-YEAR(G64))*12+(MONTH(AN64)-MONTH(G64))</f>
        <v>107</v>
      </c>
      <c r="AP64" s="26"/>
    </row>
    <row r="65" spans="1:46" s="4" customFormat="1" x14ac:dyDescent="0.35">
      <c r="A65" s="4" t="s">
        <v>1242</v>
      </c>
      <c r="B65" s="4" t="s">
        <v>12</v>
      </c>
      <c r="C65" s="4" t="s">
        <v>359</v>
      </c>
      <c r="D65" s="4" t="s">
        <v>462</v>
      </c>
      <c r="E65" s="4" t="s">
        <v>662</v>
      </c>
      <c r="F65" s="7">
        <v>38534</v>
      </c>
      <c r="G65" s="7">
        <v>38991</v>
      </c>
      <c r="H65" s="20">
        <f t="shared" si="0"/>
        <v>15</v>
      </c>
      <c r="I65" s="20" t="str">
        <f t="shared" si="1"/>
        <v>Late</v>
      </c>
      <c r="J65" s="47" t="s">
        <v>4</v>
      </c>
      <c r="K65" s="34"/>
      <c r="N65" s="4" t="s">
        <v>4</v>
      </c>
      <c r="O65" s="5"/>
      <c r="P65" s="20"/>
      <c r="Q65" s="20"/>
      <c r="R65" s="25" t="s">
        <v>647</v>
      </c>
      <c r="S65" s="33"/>
      <c r="T65" s="25" t="s">
        <v>661</v>
      </c>
      <c r="U65" s="29">
        <v>39661</v>
      </c>
      <c r="V65" s="33"/>
      <c r="W65" s="33"/>
      <c r="X65" s="47" t="s">
        <v>49</v>
      </c>
      <c r="Z65" s="4">
        <v>275</v>
      </c>
      <c r="AA65" s="7" t="s">
        <v>439</v>
      </c>
      <c r="AB65" s="4" t="s">
        <v>1081</v>
      </c>
      <c r="AC65" s="4">
        <f t="shared" si="2"/>
        <v>1</v>
      </c>
      <c r="AD65" s="4">
        <f t="shared" si="3"/>
        <v>0</v>
      </c>
      <c r="AE65" s="4">
        <f t="shared" si="4"/>
        <v>0</v>
      </c>
      <c r="AF65" s="4">
        <f t="shared" si="5"/>
        <v>0</v>
      </c>
      <c r="AG65" s="4">
        <f t="shared" si="6"/>
        <v>0</v>
      </c>
      <c r="AH65" s="20" t="s">
        <v>661</v>
      </c>
      <c r="AI65" s="14" t="s">
        <v>463</v>
      </c>
      <c r="AJ65" s="14" t="s">
        <v>660</v>
      </c>
      <c r="AK65" s="4" t="s">
        <v>977</v>
      </c>
      <c r="AL65" s="4" t="s">
        <v>647</v>
      </c>
      <c r="AM65" s="47" t="s">
        <v>1154</v>
      </c>
      <c r="AN65" s="7">
        <v>42217</v>
      </c>
      <c r="AO65" s="52">
        <f>(YEAR(AN65)-YEAR(G65))*12+(MONTH(AN65)-MONTH(G65))</f>
        <v>106</v>
      </c>
      <c r="AP65" s="26"/>
    </row>
    <row r="66" spans="1:46" s="4" customFormat="1" x14ac:dyDescent="0.35">
      <c r="A66" s="4" t="s">
        <v>1242</v>
      </c>
      <c r="B66" s="4" t="s">
        <v>12</v>
      </c>
      <c r="C66" s="4" t="s">
        <v>359</v>
      </c>
      <c r="D66" s="4" t="s">
        <v>464</v>
      </c>
      <c r="E66" s="4" t="s">
        <v>975</v>
      </c>
      <c r="F66" s="7">
        <v>38808</v>
      </c>
      <c r="G66" s="7">
        <v>39022</v>
      </c>
      <c r="H66" s="20">
        <f t="shared" si="0"/>
        <v>7</v>
      </c>
      <c r="I66" s="20" t="str">
        <f t="shared" si="1"/>
        <v>Late</v>
      </c>
      <c r="J66" s="47" t="s">
        <v>1161</v>
      </c>
      <c r="K66" s="34">
        <v>0</v>
      </c>
      <c r="L66" s="4" t="s">
        <v>647</v>
      </c>
      <c r="M66" s="4" t="s">
        <v>965</v>
      </c>
      <c r="N66" s="4">
        <v>18584227</v>
      </c>
      <c r="O66" s="7">
        <v>39873</v>
      </c>
      <c r="P66" s="20">
        <f>(YEAR(O66)-YEAR(G66))*12+(MONTH(O66)-MONTH(G66))</f>
        <v>28</v>
      </c>
      <c r="Q66" s="20">
        <f>(YEAR(O66)-YEAR(G66))*12+(MONTH(O66)-MONTH(G66))</f>
        <v>28</v>
      </c>
      <c r="R66" s="25" t="s">
        <v>647</v>
      </c>
      <c r="S66" s="33"/>
      <c r="T66" s="25" t="s">
        <v>661</v>
      </c>
      <c r="U66" s="29">
        <v>39753</v>
      </c>
      <c r="V66" s="33">
        <v>25</v>
      </c>
      <c r="W66" s="33">
        <v>25</v>
      </c>
      <c r="X66" s="47" t="s">
        <v>49</v>
      </c>
      <c r="Z66" s="4">
        <v>25</v>
      </c>
      <c r="AA66" s="7" t="s">
        <v>439</v>
      </c>
      <c r="AB66" s="4" t="s">
        <v>1081</v>
      </c>
      <c r="AC66" s="4">
        <f t="shared" si="2"/>
        <v>1</v>
      </c>
      <c r="AD66" s="4">
        <f t="shared" si="3"/>
        <v>0</v>
      </c>
      <c r="AE66" s="4">
        <f t="shared" si="4"/>
        <v>0</v>
      </c>
      <c r="AF66" s="4">
        <f t="shared" si="5"/>
        <v>0</v>
      </c>
      <c r="AG66" s="4">
        <f t="shared" si="6"/>
        <v>0</v>
      </c>
      <c r="AH66" s="20" t="s">
        <v>661</v>
      </c>
      <c r="AI66" s="14" t="s">
        <v>465</v>
      </c>
      <c r="AJ66" s="14" t="s">
        <v>1172</v>
      </c>
      <c r="AK66" s="4" t="s">
        <v>978</v>
      </c>
      <c r="AL66" s="4" t="s">
        <v>647</v>
      </c>
      <c r="AM66" s="47" t="s">
        <v>951</v>
      </c>
      <c r="AN66" s="7">
        <v>42217</v>
      </c>
      <c r="AO66" s="52">
        <f>(YEAR(AN66)-YEAR(G66))*12+(MONTH(AN66)-MONTH(G66))</f>
        <v>105</v>
      </c>
      <c r="AP66" s="26"/>
    </row>
    <row r="67" spans="1:46" s="4" customFormat="1" x14ac:dyDescent="0.35">
      <c r="A67" s="4" t="s">
        <v>1242</v>
      </c>
      <c r="B67" s="4" t="s">
        <v>12</v>
      </c>
      <c r="C67" s="4" t="s">
        <v>359</v>
      </c>
      <c r="D67" s="4" t="s">
        <v>466</v>
      </c>
      <c r="E67" s="4" t="s">
        <v>662</v>
      </c>
      <c r="F67" s="7">
        <v>38534</v>
      </c>
      <c r="G67" s="7">
        <v>39052</v>
      </c>
      <c r="H67" s="20">
        <f t="shared" si="0"/>
        <v>17</v>
      </c>
      <c r="I67" s="20" t="str">
        <f t="shared" si="1"/>
        <v>Late</v>
      </c>
      <c r="J67" s="47" t="s">
        <v>1161</v>
      </c>
      <c r="K67" s="34">
        <v>0</v>
      </c>
      <c r="L67" s="4" t="s">
        <v>647</v>
      </c>
      <c r="M67" s="4" t="s">
        <v>980</v>
      </c>
      <c r="N67" s="4">
        <v>19294955</v>
      </c>
      <c r="O67" s="7">
        <v>39873</v>
      </c>
      <c r="P67" s="20">
        <f>(YEAR(O67)-YEAR(G67))*12+(MONTH(O67)-MONTH(G67))</f>
        <v>27</v>
      </c>
      <c r="Q67" s="20">
        <f>(YEAR(O67)-YEAR(G67))*12+(MONTH(O67)-MONTH(G67))</f>
        <v>27</v>
      </c>
      <c r="R67" s="25" t="s">
        <v>647</v>
      </c>
      <c r="S67" s="33"/>
      <c r="T67" s="25" t="s">
        <v>661</v>
      </c>
      <c r="U67" s="29">
        <v>39661</v>
      </c>
      <c r="V67" s="33">
        <v>451</v>
      </c>
      <c r="W67" s="33">
        <v>451</v>
      </c>
      <c r="X67" s="47" t="s">
        <v>49</v>
      </c>
      <c r="Z67" s="4">
        <v>451</v>
      </c>
      <c r="AA67" s="7" t="s">
        <v>439</v>
      </c>
      <c r="AB67" s="4" t="s">
        <v>1081</v>
      </c>
      <c r="AC67" s="4">
        <f t="shared" si="2"/>
        <v>1</v>
      </c>
      <c r="AD67" s="4">
        <f t="shared" si="3"/>
        <v>0</v>
      </c>
      <c r="AE67" s="4">
        <f t="shared" si="4"/>
        <v>0</v>
      </c>
      <c r="AF67" s="4">
        <f t="shared" si="5"/>
        <v>0</v>
      </c>
      <c r="AG67" s="4">
        <f t="shared" si="6"/>
        <v>0</v>
      </c>
      <c r="AH67" s="20" t="s">
        <v>661</v>
      </c>
      <c r="AI67" s="14" t="s">
        <v>442</v>
      </c>
      <c r="AJ67" s="14" t="s">
        <v>12</v>
      </c>
      <c r="AK67" s="4" t="s">
        <v>979</v>
      </c>
      <c r="AL67" s="4" t="s">
        <v>647</v>
      </c>
      <c r="AM67" s="47" t="s">
        <v>951</v>
      </c>
      <c r="AN67" s="7">
        <v>42217</v>
      </c>
      <c r="AO67" s="52">
        <f>(YEAR(AN67)-YEAR(G67))*12+(MONTH(AN67)-MONTH(G67))</f>
        <v>104</v>
      </c>
      <c r="AP67" s="26"/>
    </row>
    <row r="68" spans="1:46" s="4" customFormat="1" x14ac:dyDescent="0.35">
      <c r="A68" s="4" t="s">
        <v>1242</v>
      </c>
      <c r="B68" s="4" t="s">
        <v>12</v>
      </c>
      <c r="C68" s="4" t="s">
        <v>359</v>
      </c>
      <c r="D68" s="4" t="s">
        <v>467</v>
      </c>
      <c r="E68" s="4" t="s">
        <v>657</v>
      </c>
      <c r="F68" s="7">
        <v>38899</v>
      </c>
      <c r="G68" s="7">
        <v>39142</v>
      </c>
      <c r="H68" s="20">
        <f t="shared" ref="H68:H131" si="11">(YEAR(G68)-YEAR(F68))*12+(MONTH(G68)-MONTH(F68))</f>
        <v>8</v>
      </c>
      <c r="I68" s="20" t="str">
        <f t="shared" ref="I68:I131" si="12">IF(AO68&lt;=92,"Early","Late")</f>
        <v>Late</v>
      </c>
      <c r="J68" s="47" t="s">
        <v>4</v>
      </c>
      <c r="K68" s="34"/>
      <c r="N68" s="4" t="s">
        <v>4</v>
      </c>
      <c r="O68" s="5"/>
      <c r="P68" s="20"/>
      <c r="Q68" s="20"/>
      <c r="R68" s="25" t="s">
        <v>647</v>
      </c>
      <c r="S68" s="33"/>
      <c r="T68" s="25" t="s">
        <v>661</v>
      </c>
      <c r="U68" s="29">
        <v>39753</v>
      </c>
      <c r="V68" s="33"/>
      <c r="W68" s="33"/>
      <c r="X68" s="47" t="s">
        <v>49</v>
      </c>
      <c r="Z68" s="4">
        <v>472</v>
      </c>
      <c r="AA68" s="7" t="s">
        <v>439</v>
      </c>
      <c r="AB68" s="4" t="s">
        <v>1081</v>
      </c>
      <c r="AC68" s="4">
        <f t="shared" ref="AC68:AC131" si="13">IF(AB68="Pharma",1,0)</f>
        <v>1</v>
      </c>
      <c r="AD68" s="4">
        <f t="shared" ref="AD68:AD131" si="14">IF(AB68="Biotech",1,0)</f>
        <v>0</v>
      </c>
      <c r="AE68" s="4">
        <f t="shared" ref="AE68:AE131" si="15">IF(AB68="Government",1,0)</f>
        <v>0</v>
      </c>
      <c r="AF68" s="4">
        <f t="shared" ref="AF68:AF131" si="16">IF(AB68="Academic",1,0)</f>
        <v>0</v>
      </c>
      <c r="AG68" s="4">
        <f t="shared" ref="AG68:AG131" si="17">IF(AB68="Non-profit",1,0)</f>
        <v>0</v>
      </c>
      <c r="AH68" s="20" t="s">
        <v>661</v>
      </c>
      <c r="AI68" s="14" t="s">
        <v>15</v>
      </c>
      <c r="AJ68" s="14" t="s">
        <v>12</v>
      </c>
      <c r="AK68" s="4" t="s">
        <v>981</v>
      </c>
      <c r="AL68" s="4" t="s">
        <v>647</v>
      </c>
      <c r="AM68" s="47" t="s">
        <v>1154</v>
      </c>
      <c r="AN68" s="7">
        <v>42217</v>
      </c>
      <c r="AO68" s="52">
        <f>(YEAR(AN68)-YEAR(G68))*12+(MONTH(AN68)-MONTH(G68))</f>
        <v>101</v>
      </c>
      <c r="AP68" s="26"/>
    </row>
    <row r="69" spans="1:46" s="4" customFormat="1" x14ac:dyDescent="0.35">
      <c r="A69" s="4" t="s">
        <v>1242</v>
      </c>
      <c r="B69" s="4" t="s">
        <v>12</v>
      </c>
      <c r="C69" s="4" t="s">
        <v>359</v>
      </c>
      <c r="D69" s="4" t="s">
        <v>468</v>
      </c>
      <c r="E69" s="4" t="s">
        <v>657</v>
      </c>
      <c r="F69" s="7">
        <v>38777</v>
      </c>
      <c r="G69" s="7">
        <v>39295</v>
      </c>
      <c r="H69" s="20">
        <f t="shared" si="11"/>
        <v>17</v>
      </c>
      <c r="I69" s="20" t="str">
        <f t="shared" si="12"/>
        <v>Late</v>
      </c>
      <c r="J69" s="47" t="s">
        <v>4</v>
      </c>
      <c r="K69" s="34"/>
      <c r="N69" s="4" t="s">
        <v>4</v>
      </c>
      <c r="O69" s="5"/>
      <c r="P69" s="20"/>
      <c r="Q69" s="20"/>
      <c r="R69" s="25" t="s">
        <v>647</v>
      </c>
      <c r="S69" s="33"/>
      <c r="T69" s="25" t="s">
        <v>661</v>
      </c>
      <c r="U69" s="29">
        <v>39661</v>
      </c>
      <c r="V69" s="33"/>
      <c r="W69" s="33"/>
      <c r="X69" s="47" t="s">
        <v>49</v>
      </c>
      <c r="Z69" s="4">
        <v>74</v>
      </c>
      <c r="AA69" s="7" t="s">
        <v>439</v>
      </c>
      <c r="AB69" s="4" t="s">
        <v>1081</v>
      </c>
      <c r="AC69" s="4">
        <f t="shared" si="13"/>
        <v>1</v>
      </c>
      <c r="AD69" s="4">
        <f t="shared" si="14"/>
        <v>0</v>
      </c>
      <c r="AE69" s="4">
        <f t="shared" si="15"/>
        <v>0</v>
      </c>
      <c r="AF69" s="4">
        <f t="shared" si="16"/>
        <v>0</v>
      </c>
      <c r="AG69" s="4">
        <f t="shared" si="17"/>
        <v>0</v>
      </c>
      <c r="AH69" s="20" t="s">
        <v>661</v>
      </c>
      <c r="AI69" s="14" t="s">
        <v>442</v>
      </c>
      <c r="AJ69" s="14" t="s">
        <v>12</v>
      </c>
      <c r="AK69" s="4" t="s">
        <v>982</v>
      </c>
      <c r="AL69" s="4" t="s">
        <v>647</v>
      </c>
      <c r="AM69" s="47" t="s">
        <v>1154</v>
      </c>
      <c r="AN69" s="7">
        <v>42217</v>
      </c>
      <c r="AO69" s="52">
        <f>(YEAR(AN69)-YEAR(G69))*12+(MONTH(AN69)-MONTH(G69))</f>
        <v>96</v>
      </c>
      <c r="AP69" s="26"/>
    </row>
    <row r="70" spans="1:46" s="4" customFormat="1" x14ac:dyDescent="0.35">
      <c r="A70" s="4" t="s">
        <v>1242</v>
      </c>
      <c r="B70" s="4" t="s">
        <v>12</v>
      </c>
      <c r="C70" s="4" t="s">
        <v>359</v>
      </c>
      <c r="D70" s="4" t="s">
        <v>469</v>
      </c>
      <c r="E70" s="4" t="s">
        <v>975</v>
      </c>
      <c r="F70" s="7">
        <v>39114</v>
      </c>
      <c r="G70" s="7">
        <v>39295</v>
      </c>
      <c r="H70" s="20">
        <f t="shared" si="11"/>
        <v>6</v>
      </c>
      <c r="I70" s="20" t="str">
        <f t="shared" si="12"/>
        <v>Late</v>
      </c>
      <c r="J70" s="47" t="s">
        <v>1161</v>
      </c>
      <c r="K70" s="34">
        <v>0</v>
      </c>
      <c r="L70" s="4" t="s">
        <v>647</v>
      </c>
      <c r="M70" s="4" t="s">
        <v>985</v>
      </c>
      <c r="N70" s="4">
        <v>20483660</v>
      </c>
      <c r="O70" s="7">
        <v>40330</v>
      </c>
      <c r="P70" s="20">
        <f t="shared" ref="P70:P75" si="18">(YEAR(O70)-YEAR(G70))*12+(MONTH(O70)-MONTH(G70))</f>
        <v>34</v>
      </c>
      <c r="Q70" s="20">
        <f>(YEAR(O70)-YEAR(G70))*12+(MONTH(O70)-MONTH(G70))</f>
        <v>34</v>
      </c>
      <c r="R70" s="25" t="s">
        <v>647</v>
      </c>
      <c r="S70" s="33"/>
      <c r="T70" s="25" t="s">
        <v>661</v>
      </c>
      <c r="U70" s="29">
        <v>39753</v>
      </c>
      <c r="V70" s="33">
        <v>110</v>
      </c>
      <c r="W70" s="33">
        <v>110</v>
      </c>
      <c r="X70" s="47" t="s">
        <v>49</v>
      </c>
      <c r="Z70" s="4">
        <v>110</v>
      </c>
      <c r="AA70" s="7" t="s">
        <v>439</v>
      </c>
      <c r="AB70" s="4" t="s">
        <v>1081</v>
      </c>
      <c r="AC70" s="4">
        <f t="shared" si="13"/>
        <v>1</v>
      </c>
      <c r="AD70" s="4">
        <f t="shared" si="14"/>
        <v>0</v>
      </c>
      <c r="AE70" s="4">
        <f t="shared" si="15"/>
        <v>0</v>
      </c>
      <c r="AF70" s="4">
        <f t="shared" si="16"/>
        <v>0</v>
      </c>
      <c r="AG70" s="4">
        <f t="shared" si="17"/>
        <v>0</v>
      </c>
      <c r="AH70" s="20" t="s">
        <v>661</v>
      </c>
      <c r="AI70" s="14" t="s">
        <v>983</v>
      </c>
      <c r="AJ70" s="14" t="s">
        <v>1171</v>
      </c>
      <c r="AK70" s="4" t="s">
        <v>984</v>
      </c>
      <c r="AL70" s="4" t="s">
        <v>647</v>
      </c>
      <c r="AM70" s="47" t="s">
        <v>986</v>
      </c>
      <c r="AN70" s="7">
        <v>42217</v>
      </c>
      <c r="AO70" s="52">
        <f>(YEAR(AN70)-YEAR(G70))*12+(MONTH(AN70)-MONTH(G70))</f>
        <v>96</v>
      </c>
      <c r="AP70" s="26"/>
    </row>
    <row r="71" spans="1:46" s="4" customFormat="1" x14ac:dyDescent="0.35">
      <c r="A71" s="4" t="s">
        <v>1242</v>
      </c>
      <c r="B71" s="4" t="s">
        <v>12</v>
      </c>
      <c r="C71" s="4" t="s">
        <v>359</v>
      </c>
      <c r="D71" s="4" t="s">
        <v>470</v>
      </c>
      <c r="E71" s="4" t="s">
        <v>975</v>
      </c>
      <c r="F71" s="7">
        <v>38991</v>
      </c>
      <c r="G71" s="7">
        <v>39326</v>
      </c>
      <c r="H71" s="20">
        <f t="shared" si="11"/>
        <v>11</v>
      </c>
      <c r="I71" s="20" t="str">
        <f t="shared" si="12"/>
        <v>Late</v>
      </c>
      <c r="J71" s="47" t="s">
        <v>1161</v>
      </c>
      <c r="K71" s="34">
        <v>2</v>
      </c>
      <c r="M71" s="4" t="s">
        <v>1153</v>
      </c>
      <c r="N71" s="4">
        <v>21925941</v>
      </c>
      <c r="O71" s="7">
        <v>40817</v>
      </c>
      <c r="P71" s="20">
        <f t="shared" si="18"/>
        <v>49</v>
      </c>
      <c r="Q71" s="20">
        <f>(YEAR(O71)-YEAR(G71))*12+(MONTH(O71)-MONTH(G71))</f>
        <v>49</v>
      </c>
      <c r="R71" s="25" t="s">
        <v>647</v>
      </c>
      <c r="S71" s="33"/>
      <c r="T71" s="25" t="s">
        <v>661</v>
      </c>
      <c r="U71" s="29">
        <v>39661</v>
      </c>
      <c r="V71" s="33">
        <v>552</v>
      </c>
      <c r="W71" s="33">
        <v>552</v>
      </c>
      <c r="X71" s="47" t="s">
        <v>49</v>
      </c>
      <c r="Z71" s="4">
        <v>552</v>
      </c>
      <c r="AA71" s="7" t="s">
        <v>439</v>
      </c>
      <c r="AB71" s="4" t="s">
        <v>1081</v>
      </c>
      <c r="AC71" s="4">
        <f t="shared" si="13"/>
        <v>1</v>
      </c>
      <c r="AD71" s="4">
        <f t="shared" si="14"/>
        <v>0</v>
      </c>
      <c r="AE71" s="4">
        <f t="shared" si="15"/>
        <v>0</v>
      </c>
      <c r="AF71" s="4">
        <f t="shared" si="16"/>
        <v>0</v>
      </c>
      <c r="AG71" s="4">
        <f t="shared" si="17"/>
        <v>0</v>
      </c>
      <c r="AH71" s="20" t="s">
        <v>661</v>
      </c>
      <c r="AI71" s="14" t="s">
        <v>442</v>
      </c>
      <c r="AJ71" s="14" t="s">
        <v>12</v>
      </c>
      <c r="AK71" s="4" t="s">
        <v>987</v>
      </c>
      <c r="AL71" s="4" t="s">
        <v>647</v>
      </c>
      <c r="AM71" s="47" t="s">
        <v>1154</v>
      </c>
      <c r="AN71" s="7">
        <v>42217</v>
      </c>
      <c r="AO71" s="52">
        <f>(YEAR(AN71)-YEAR(G71))*12+(MONTH(AN71)-MONTH(G71))</f>
        <v>95</v>
      </c>
      <c r="AP71" s="26"/>
    </row>
    <row r="72" spans="1:46" s="4" customFormat="1" x14ac:dyDescent="0.35">
      <c r="A72" s="4" t="s">
        <v>1242</v>
      </c>
      <c r="B72" s="4" t="s">
        <v>12</v>
      </c>
      <c r="C72" s="4" t="s">
        <v>359</v>
      </c>
      <c r="D72" s="4" t="s">
        <v>471</v>
      </c>
      <c r="E72" s="4" t="s">
        <v>975</v>
      </c>
      <c r="F72" s="7">
        <v>39173</v>
      </c>
      <c r="G72" s="7">
        <v>39508</v>
      </c>
      <c r="H72" s="20">
        <f t="shared" si="11"/>
        <v>11</v>
      </c>
      <c r="I72" s="20" t="str">
        <f t="shared" si="12"/>
        <v>Early</v>
      </c>
      <c r="J72" s="47" t="s">
        <v>4</v>
      </c>
      <c r="K72" s="34"/>
      <c r="N72" s="4" t="s">
        <v>4</v>
      </c>
      <c r="O72" s="7"/>
      <c r="P72" s="20"/>
      <c r="Q72" s="20"/>
      <c r="R72" s="25" t="s">
        <v>661</v>
      </c>
      <c r="S72" s="29">
        <v>39934</v>
      </c>
      <c r="T72" s="25" t="s">
        <v>647</v>
      </c>
      <c r="U72" s="35"/>
      <c r="V72" s="33"/>
      <c r="W72" s="33"/>
      <c r="X72" s="47" t="s">
        <v>49</v>
      </c>
      <c r="Z72" s="4">
        <v>135</v>
      </c>
      <c r="AA72" s="7" t="s">
        <v>439</v>
      </c>
      <c r="AB72" s="4" t="s">
        <v>1081</v>
      </c>
      <c r="AC72" s="4">
        <f t="shared" si="13"/>
        <v>1</v>
      </c>
      <c r="AD72" s="4">
        <f t="shared" si="14"/>
        <v>0</v>
      </c>
      <c r="AE72" s="4">
        <f t="shared" si="15"/>
        <v>0</v>
      </c>
      <c r="AF72" s="4">
        <f t="shared" si="16"/>
        <v>0</v>
      </c>
      <c r="AG72" s="4">
        <f t="shared" si="17"/>
        <v>0</v>
      </c>
      <c r="AH72" s="20" t="s">
        <v>661</v>
      </c>
      <c r="AI72" s="14" t="s">
        <v>442</v>
      </c>
      <c r="AJ72" s="14" t="s">
        <v>12</v>
      </c>
      <c r="AK72" s="4" t="s">
        <v>988</v>
      </c>
      <c r="AL72" s="4" t="s">
        <v>647</v>
      </c>
      <c r="AM72" s="47" t="s">
        <v>1154</v>
      </c>
      <c r="AN72" s="7">
        <v>42217</v>
      </c>
      <c r="AO72" s="52">
        <f>(YEAR(AN72)-YEAR(G72))*12+(MONTH(AN72)-MONTH(G72))</f>
        <v>89</v>
      </c>
      <c r="AP72" s="26"/>
    </row>
    <row r="73" spans="1:46" s="4" customFormat="1" x14ac:dyDescent="0.35">
      <c r="A73" s="4" t="s">
        <v>1242</v>
      </c>
      <c r="B73" s="4" t="s">
        <v>12</v>
      </c>
      <c r="C73" s="4" t="s">
        <v>359</v>
      </c>
      <c r="D73" s="4" t="s">
        <v>472</v>
      </c>
      <c r="E73" s="4" t="s">
        <v>662</v>
      </c>
      <c r="F73" s="7">
        <v>39295</v>
      </c>
      <c r="G73" s="7">
        <v>39508</v>
      </c>
      <c r="H73" s="20">
        <f t="shared" si="11"/>
        <v>7</v>
      </c>
      <c r="I73" s="20" t="str">
        <f t="shared" si="12"/>
        <v>Early</v>
      </c>
      <c r="J73" s="47" t="s">
        <v>653</v>
      </c>
      <c r="K73" s="34">
        <v>3</v>
      </c>
      <c r="M73" s="4" t="s">
        <v>1158</v>
      </c>
      <c r="N73" s="4" t="s">
        <v>653</v>
      </c>
      <c r="O73" s="7">
        <v>40057</v>
      </c>
      <c r="P73" s="20">
        <f t="shared" si="18"/>
        <v>18</v>
      </c>
      <c r="Q73" s="20"/>
      <c r="R73" s="25" t="s">
        <v>661</v>
      </c>
      <c r="S73" s="29">
        <v>39904</v>
      </c>
      <c r="T73" s="25" t="s">
        <v>647</v>
      </c>
      <c r="U73" s="35"/>
      <c r="V73" s="33">
        <v>259</v>
      </c>
      <c r="W73" s="33"/>
      <c r="X73" s="47" t="s">
        <v>49</v>
      </c>
      <c r="Z73" s="4">
        <v>259</v>
      </c>
      <c r="AA73" s="7" t="s">
        <v>439</v>
      </c>
      <c r="AB73" s="4" t="s">
        <v>1081</v>
      </c>
      <c r="AC73" s="4">
        <f t="shared" si="13"/>
        <v>1</v>
      </c>
      <c r="AD73" s="4">
        <f t="shared" si="14"/>
        <v>0</v>
      </c>
      <c r="AE73" s="4">
        <f t="shared" si="15"/>
        <v>0</v>
      </c>
      <c r="AF73" s="4">
        <f t="shared" si="16"/>
        <v>0</v>
      </c>
      <c r="AG73" s="4">
        <f t="shared" si="17"/>
        <v>0</v>
      </c>
      <c r="AH73" s="20" t="s">
        <v>661</v>
      </c>
      <c r="AI73" s="14" t="s">
        <v>15</v>
      </c>
      <c r="AJ73" s="14" t="s">
        <v>12</v>
      </c>
      <c r="AK73" s="4" t="s">
        <v>989</v>
      </c>
      <c r="AL73" s="4" t="s">
        <v>647</v>
      </c>
      <c r="AM73" s="47" t="s">
        <v>1154</v>
      </c>
      <c r="AN73" s="7">
        <v>42217</v>
      </c>
      <c r="AO73" s="52">
        <f>(YEAR(AN73)-YEAR(G73))*12+(MONTH(AN73)-MONTH(G73))</f>
        <v>89</v>
      </c>
      <c r="AP73" s="26">
        <v>70044561</v>
      </c>
      <c r="AQ73" s="4" t="s">
        <v>1157</v>
      </c>
      <c r="AR73" s="4" t="s">
        <v>1155</v>
      </c>
      <c r="AS73" s="4" t="s">
        <v>1156</v>
      </c>
      <c r="AT73" s="4" t="s">
        <v>1209</v>
      </c>
    </row>
    <row r="74" spans="1:46" s="4" customFormat="1" x14ac:dyDescent="0.35">
      <c r="A74" s="4" t="s">
        <v>1242</v>
      </c>
      <c r="B74" s="4" t="s">
        <v>12</v>
      </c>
      <c r="C74" s="4" t="s">
        <v>359</v>
      </c>
      <c r="D74" s="4" t="s">
        <v>473</v>
      </c>
      <c r="E74" s="4" t="s">
        <v>975</v>
      </c>
      <c r="F74" s="7">
        <v>38961</v>
      </c>
      <c r="G74" s="7">
        <v>39539</v>
      </c>
      <c r="H74" s="20">
        <f t="shared" si="11"/>
        <v>19</v>
      </c>
      <c r="I74" s="20" t="str">
        <f t="shared" si="12"/>
        <v>Early</v>
      </c>
      <c r="J74" s="47" t="s">
        <v>653</v>
      </c>
      <c r="K74" s="34">
        <v>3</v>
      </c>
      <c r="M74" s="4" t="s">
        <v>1004</v>
      </c>
      <c r="N74" s="4" t="s">
        <v>653</v>
      </c>
      <c r="O74" s="7">
        <v>39965</v>
      </c>
      <c r="P74" s="20">
        <f t="shared" si="18"/>
        <v>14</v>
      </c>
      <c r="Q74" s="20"/>
      <c r="R74" s="25" t="s">
        <v>661</v>
      </c>
      <c r="S74" s="29">
        <v>39995</v>
      </c>
      <c r="T74" s="25" t="s">
        <v>647</v>
      </c>
      <c r="U74" s="35"/>
      <c r="V74" s="33">
        <v>50</v>
      </c>
      <c r="W74" s="33"/>
      <c r="X74" s="47" t="s">
        <v>49</v>
      </c>
      <c r="Z74" s="4">
        <v>50</v>
      </c>
      <c r="AA74" s="7" t="s">
        <v>474</v>
      </c>
      <c r="AB74" s="7" t="s">
        <v>1086</v>
      </c>
      <c r="AC74" s="4">
        <v>1</v>
      </c>
      <c r="AD74" s="4">
        <f t="shared" si="14"/>
        <v>0</v>
      </c>
      <c r="AE74" s="4">
        <f t="shared" si="15"/>
        <v>0</v>
      </c>
      <c r="AF74" s="4">
        <f t="shared" si="16"/>
        <v>0</v>
      </c>
      <c r="AG74" s="4">
        <v>1</v>
      </c>
      <c r="AH74" s="20" t="s">
        <v>647</v>
      </c>
      <c r="AI74" s="14" t="s">
        <v>475</v>
      </c>
      <c r="AJ74" s="14" t="s">
        <v>475</v>
      </c>
      <c r="AK74" s="4" t="s">
        <v>990</v>
      </c>
      <c r="AL74" s="4" t="s">
        <v>647</v>
      </c>
      <c r="AM74" s="47" t="s">
        <v>1141</v>
      </c>
      <c r="AN74" s="7">
        <v>42217</v>
      </c>
      <c r="AO74" s="52">
        <f>(YEAR(AN74)-YEAR(G74))*12+(MONTH(AN74)-MONTH(G74))</f>
        <v>88</v>
      </c>
      <c r="AP74" s="26">
        <v>70107246</v>
      </c>
      <c r="AQ74" s="4" t="s">
        <v>1147</v>
      </c>
      <c r="AR74" s="4" t="s">
        <v>1148</v>
      </c>
      <c r="AS74" s="4" t="s">
        <v>1149</v>
      </c>
      <c r="AT74" s="4" t="s">
        <v>1210</v>
      </c>
    </row>
    <row r="75" spans="1:46" s="4" customFormat="1" x14ac:dyDescent="0.35">
      <c r="A75" s="4" t="s">
        <v>1242</v>
      </c>
      <c r="B75" s="4" t="s">
        <v>12</v>
      </c>
      <c r="C75" s="4" t="s">
        <v>359</v>
      </c>
      <c r="D75" s="4" t="s">
        <v>476</v>
      </c>
      <c r="E75" s="4" t="s">
        <v>657</v>
      </c>
      <c r="F75" s="7">
        <v>39356</v>
      </c>
      <c r="G75" s="7">
        <v>39569</v>
      </c>
      <c r="H75" s="20">
        <f t="shared" si="11"/>
        <v>7</v>
      </c>
      <c r="I75" s="20" t="str">
        <f t="shared" si="12"/>
        <v>Early</v>
      </c>
      <c r="J75" s="47" t="s">
        <v>653</v>
      </c>
      <c r="K75" s="34">
        <v>3</v>
      </c>
      <c r="M75" s="4" t="s">
        <v>985</v>
      </c>
      <c r="N75" s="4" t="s">
        <v>653</v>
      </c>
      <c r="O75" s="7">
        <v>39965</v>
      </c>
      <c r="P75" s="20">
        <f t="shared" si="18"/>
        <v>13</v>
      </c>
      <c r="Q75" s="20"/>
      <c r="R75" s="25" t="s">
        <v>661</v>
      </c>
      <c r="S75" s="29">
        <v>39995</v>
      </c>
      <c r="T75" s="25" t="s">
        <v>647</v>
      </c>
      <c r="U75" s="35"/>
      <c r="V75" s="33">
        <v>132</v>
      </c>
      <c r="W75" s="33"/>
      <c r="X75" s="47" t="s">
        <v>49</v>
      </c>
      <c r="Z75" s="4">
        <v>132</v>
      </c>
      <c r="AA75" s="7" t="s">
        <v>439</v>
      </c>
      <c r="AB75" s="4" t="s">
        <v>1081</v>
      </c>
      <c r="AC75" s="4">
        <f t="shared" si="13"/>
        <v>1</v>
      </c>
      <c r="AD75" s="4">
        <f t="shared" si="14"/>
        <v>0</v>
      </c>
      <c r="AE75" s="4">
        <f t="shared" si="15"/>
        <v>0</v>
      </c>
      <c r="AF75" s="4">
        <f t="shared" si="16"/>
        <v>0</v>
      </c>
      <c r="AG75" s="4">
        <f t="shared" si="17"/>
        <v>0</v>
      </c>
      <c r="AH75" s="20" t="s">
        <v>661</v>
      </c>
      <c r="AI75" s="14" t="s">
        <v>477</v>
      </c>
      <c r="AJ75" s="14" t="s">
        <v>1170</v>
      </c>
      <c r="AK75" s="4" t="s">
        <v>991</v>
      </c>
      <c r="AL75" s="4" t="s">
        <v>647</v>
      </c>
      <c r="AM75" s="47" t="s">
        <v>1141</v>
      </c>
      <c r="AN75" s="7">
        <v>42217</v>
      </c>
      <c r="AO75" s="52">
        <f>(YEAR(AN75)-YEAR(G75))*12+(MONTH(AN75)-MONTH(G75))</f>
        <v>87</v>
      </c>
      <c r="AP75" s="26">
        <v>70106317</v>
      </c>
      <c r="AQ75" s="4" t="s">
        <v>1190</v>
      </c>
      <c r="AR75" s="4" t="s">
        <v>1189</v>
      </c>
      <c r="AS75" s="4" t="s">
        <v>1188</v>
      </c>
      <c r="AT75" s="4" t="s">
        <v>1211</v>
      </c>
    </row>
    <row r="76" spans="1:46" s="4" customFormat="1" x14ac:dyDescent="0.35">
      <c r="A76" s="4" t="s">
        <v>1242</v>
      </c>
      <c r="B76" s="4" t="s">
        <v>12</v>
      </c>
      <c r="C76" s="4" t="s">
        <v>359</v>
      </c>
      <c r="D76" s="4" t="s">
        <v>478</v>
      </c>
      <c r="E76" s="4" t="s">
        <v>975</v>
      </c>
      <c r="F76" s="7">
        <v>39234</v>
      </c>
      <c r="G76" s="7">
        <v>39600</v>
      </c>
      <c r="H76" s="20">
        <f t="shared" si="11"/>
        <v>12</v>
      </c>
      <c r="I76" s="20" t="str">
        <f t="shared" si="12"/>
        <v>Early</v>
      </c>
      <c r="J76" s="47" t="s">
        <v>4</v>
      </c>
      <c r="K76" s="34"/>
      <c r="N76" s="4" t="s">
        <v>4</v>
      </c>
      <c r="O76" s="5"/>
      <c r="P76" s="20"/>
      <c r="Q76" s="20"/>
      <c r="R76" s="25" t="s">
        <v>647</v>
      </c>
      <c r="S76" s="33"/>
      <c r="T76" s="25" t="s">
        <v>647</v>
      </c>
      <c r="U76" s="35"/>
      <c r="V76" s="33"/>
      <c r="W76" s="33"/>
      <c r="X76" s="47" t="s">
        <v>37</v>
      </c>
      <c r="Y76" s="4" t="s">
        <v>479</v>
      </c>
      <c r="Z76" s="4">
        <v>4</v>
      </c>
      <c r="AA76" s="7" t="s">
        <v>480</v>
      </c>
      <c r="AB76" s="7" t="s">
        <v>1085</v>
      </c>
      <c r="AC76" s="4">
        <f t="shared" si="13"/>
        <v>0</v>
      </c>
      <c r="AD76" s="4">
        <f t="shared" si="14"/>
        <v>0</v>
      </c>
      <c r="AE76" s="4">
        <f t="shared" si="15"/>
        <v>0</v>
      </c>
      <c r="AF76" s="4">
        <f t="shared" si="16"/>
        <v>0</v>
      </c>
      <c r="AG76" s="4">
        <f t="shared" si="17"/>
        <v>1</v>
      </c>
      <c r="AH76" s="20" t="s">
        <v>647</v>
      </c>
      <c r="AI76" s="14" t="s">
        <v>137</v>
      </c>
      <c r="AJ76" s="14" t="s">
        <v>8</v>
      </c>
      <c r="AK76" s="4" t="s">
        <v>992</v>
      </c>
      <c r="AL76" s="4" t="s">
        <v>647</v>
      </c>
      <c r="AM76" s="47" t="s">
        <v>1141</v>
      </c>
      <c r="AN76" s="7">
        <v>42217</v>
      </c>
      <c r="AO76" s="52">
        <f>(YEAR(AN76)-YEAR(G76))*12+(MONTH(AN76)-MONTH(G76))</f>
        <v>86</v>
      </c>
      <c r="AP76" s="26"/>
    </row>
    <row r="77" spans="1:46" s="4" customFormat="1" x14ac:dyDescent="0.35">
      <c r="A77" s="4" t="s">
        <v>1242</v>
      </c>
      <c r="B77" s="4" t="s">
        <v>12</v>
      </c>
      <c r="C77" s="4" t="s">
        <v>359</v>
      </c>
      <c r="D77" s="4" t="s">
        <v>481</v>
      </c>
      <c r="E77" s="4" t="s">
        <v>975</v>
      </c>
      <c r="F77" s="7">
        <v>39264</v>
      </c>
      <c r="G77" s="7">
        <v>39600</v>
      </c>
      <c r="H77" s="20">
        <f t="shared" si="11"/>
        <v>11</v>
      </c>
      <c r="I77" s="20" t="str">
        <f t="shared" si="12"/>
        <v>Early</v>
      </c>
      <c r="J77" s="47" t="s">
        <v>4</v>
      </c>
      <c r="K77" s="34"/>
      <c r="N77" s="4" t="s">
        <v>4</v>
      </c>
      <c r="O77" s="5"/>
      <c r="P77" s="20"/>
      <c r="Q77" s="20"/>
      <c r="R77" s="25" t="s">
        <v>661</v>
      </c>
      <c r="S77" s="29">
        <v>41913</v>
      </c>
      <c r="T77" s="25" t="s">
        <v>647</v>
      </c>
      <c r="U77" s="35"/>
      <c r="V77" s="33"/>
      <c r="W77" s="33"/>
      <c r="X77" s="47" t="s">
        <v>49</v>
      </c>
      <c r="Z77" s="4">
        <v>75</v>
      </c>
      <c r="AA77" s="7" t="s">
        <v>437</v>
      </c>
      <c r="AB77" s="7" t="s">
        <v>1252</v>
      </c>
      <c r="AC77" s="4">
        <f t="shared" si="13"/>
        <v>0</v>
      </c>
      <c r="AD77" s="4">
        <f t="shared" si="14"/>
        <v>0</v>
      </c>
      <c r="AE77" s="4">
        <f t="shared" si="15"/>
        <v>0</v>
      </c>
      <c r="AF77" s="4">
        <f t="shared" si="16"/>
        <v>1</v>
      </c>
      <c r="AG77" s="4">
        <f t="shared" si="17"/>
        <v>0</v>
      </c>
      <c r="AH77" s="20" t="s">
        <v>647</v>
      </c>
      <c r="AI77" s="14" t="s">
        <v>12</v>
      </c>
      <c r="AJ77" s="14" t="s">
        <v>12</v>
      </c>
      <c r="AK77" s="4" t="s">
        <v>993</v>
      </c>
      <c r="AL77" s="4" t="s">
        <v>647</v>
      </c>
      <c r="AM77" s="47" t="s">
        <v>1154</v>
      </c>
      <c r="AN77" s="7">
        <v>42217</v>
      </c>
      <c r="AO77" s="52">
        <f>(YEAR(AN77)-YEAR(G77))*12+(MONTH(AN77)-MONTH(G77))</f>
        <v>86</v>
      </c>
      <c r="AP77" s="26"/>
    </row>
    <row r="78" spans="1:46" s="4" customFormat="1" x14ac:dyDescent="0.35">
      <c r="A78" s="4" t="s">
        <v>1242</v>
      </c>
      <c r="B78" s="4" t="s">
        <v>12</v>
      </c>
      <c r="C78" s="4" t="s">
        <v>359</v>
      </c>
      <c r="D78" s="4" t="s">
        <v>482</v>
      </c>
      <c r="E78" s="4" t="s">
        <v>975</v>
      </c>
      <c r="F78" s="7">
        <v>38930</v>
      </c>
      <c r="G78" s="7">
        <v>39661</v>
      </c>
      <c r="H78" s="20">
        <f t="shared" si="11"/>
        <v>24</v>
      </c>
      <c r="I78" s="20" t="str">
        <f t="shared" si="12"/>
        <v>Early</v>
      </c>
      <c r="J78" s="47" t="s">
        <v>4</v>
      </c>
      <c r="K78" s="34"/>
      <c r="N78" s="4" t="s">
        <v>4</v>
      </c>
      <c r="O78" s="5"/>
      <c r="P78" s="20"/>
      <c r="Q78" s="20"/>
      <c r="R78" s="25" t="s">
        <v>661</v>
      </c>
      <c r="S78" s="29">
        <v>39965</v>
      </c>
      <c r="T78" s="25" t="s">
        <v>647</v>
      </c>
      <c r="U78" s="35"/>
      <c r="V78" s="33"/>
      <c r="W78" s="33"/>
      <c r="X78" s="47" t="s">
        <v>37</v>
      </c>
      <c r="Y78" s="4" t="s">
        <v>483</v>
      </c>
      <c r="Z78" s="4">
        <v>16</v>
      </c>
      <c r="AA78" s="7" t="s">
        <v>484</v>
      </c>
      <c r="AB78" s="7" t="s">
        <v>1086</v>
      </c>
      <c r="AC78" s="4">
        <v>1</v>
      </c>
      <c r="AD78" s="4">
        <f t="shared" si="14"/>
        <v>0</v>
      </c>
      <c r="AE78" s="4">
        <f t="shared" si="15"/>
        <v>0</v>
      </c>
      <c r="AF78" s="4">
        <f t="shared" si="16"/>
        <v>0</v>
      </c>
      <c r="AG78" s="4">
        <v>1</v>
      </c>
      <c r="AH78" s="20" t="s">
        <v>647</v>
      </c>
      <c r="AI78" s="14" t="s">
        <v>442</v>
      </c>
      <c r="AJ78" s="14" t="s">
        <v>12</v>
      </c>
      <c r="AK78" s="4" t="s">
        <v>994</v>
      </c>
      <c r="AL78" s="4" t="s">
        <v>647</v>
      </c>
      <c r="AM78" s="47" t="s">
        <v>1154</v>
      </c>
      <c r="AN78" s="7">
        <v>42217</v>
      </c>
      <c r="AO78" s="52">
        <f>(YEAR(AN78)-YEAR(G78))*12+(MONTH(AN78)-MONTH(G78))</f>
        <v>84</v>
      </c>
      <c r="AP78" s="26"/>
    </row>
    <row r="79" spans="1:46" s="4" customFormat="1" x14ac:dyDescent="0.35">
      <c r="A79" s="4" t="s">
        <v>1242</v>
      </c>
      <c r="B79" s="4" t="s">
        <v>12</v>
      </c>
      <c r="C79" s="4" t="s">
        <v>359</v>
      </c>
      <c r="D79" s="4" t="s">
        <v>485</v>
      </c>
      <c r="E79" s="4" t="s">
        <v>4</v>
      </c>
      <c r="F79" s="7">
        <v>39417</v>
      </c>
      <c r="G79" s="7">
        <v>39753</v>
      </c>
      <c r="H79" s="20">
        <f t="shared" si="11"/>
        <v>11</v>
      </c>
      <c r="I79" s="20" t="str">
        <f t="shared" si="12"/>
        <v>Early</v>
      </c>
      <c r="J79" s="47" t="s">
        <v>1161</v>
      </c>
      <c r="K79" s="34">
        <v>0</v>
      </c>
      <c r="L79" s="4" t="s">
        <v>647</v>
      </c>
      <c r="M79" s="4" t="s">
        <v>996</v>
      </c>
      <c r="N79" s="4">
        <v>21206545</v>
      </c>
      <c r="O79" s="7">
        <v>40513</v>
      </c>
      <c r="P79" s="20">
        <f>(YEAR(O79)-YEAR(G79))*12+(MONTH(O79)-MONTH(G79))</f>
        <v>25</v>
      </c>
      <c r="Q79" s="20">
        <f>(YEAR(O79)-YEAR(G79))*12+(MONTH(O79)-MONTH(G79))</f>
        <v>25</v>
      </c>
      <c r="R79" s="25" t="s">
        <v>661</v>
      </c>
      <c r="S79" s="29">
        <v>40360</v>
      </c>
      <c r="T79" s="25" t="s">
        <v>647</v>
      </c>
      <c r="U79" s="35"/>
      <c r="V79" s="33">
        <v>10</v>
      </c>
      <c r="W79" s="33">
        <v>10</v>
      </c>
      <c r="X79" s="47" t="s">
        <v>49</v>
      </c>
      <c r="Z79" s="4">
        <v>11</v>
      </c>
      <c r="AA79" s="7" t="s">
        <v>486</v>
      </c>
      <c r="AB79" s="7" t="s">
        <v>1086</v>
      </c>
      <c r="AC79" s="4">
        <v>1</v>
      </c>
      <c r="AD79" s="4">
        <f t="shared" si="14"/>
        <v>0</v>
      </c>
      <c r="AE79" s="4">
        <f t="shared" si="15"/>
        <v>0</v>
      </c>
      <c r="AF79" s="4">
        <f t="shared" si="16"/>
        <v>0</v>
      </c>
      <c r="AG79" s="4">
        <v>1</v>
      </c>
      <c r="AH79" s="20" t="s">
        <v>647</v>
      </c>
      <c r="AI79" s="14" t="s">
        <v>41</v>
      </c>
      <c r="AJ79" s="14" t="s">
        <v>660</v>
      </c>
      <c r="AK79" s="4" t="s">
        <v>995</v>
      </c>
      <c r="AL79" s="4" t="s">
        <v>647</v>
      </c>
      <c r="AM79" s="47" t="s">
        <v>986</v>
      </c>
      <c r="AN79" s="7">
        <v>42217</v>
      </c>
      <c r="AO79" s="52">
        <f>(YEAR(AN79)-YEAR(G79))*12+(MONTH(AN79)-MONTH(G79))</f>
        <v>81</v>
      </c>
      <c r="AP79" s="26"/>
    </row>
    <row r="80" spans="1:46" s="4" customFormat="1" x14ac:dyDescent="0.35">
      <c r="A80" s="4" t="s">
        <v>1242</v>
      </c>
      <c r="B80" s="4" t="s">
        <v>12</v>
      </c>
      <c r="C80" s="4" t="s">
        <v>359</v>
      </c>
      <c r="D80" s="4" t="s">
        <v>487</v>
      </c>
      <c r="E80" s="4" t="s">
        <v>662</v>
      </c>
      <c r="F80" s="7">
        <v>38899</v>
      </c>
      <c r="G80" s="7">
        <v>39873</v>
      </c>
      <c r="H80" s="20">
        <f t="shared" si="11"/>
        <v>32</v>
      </c>
      <c r="I80" s="20" t="str">
        <f t="shared" si="12"/>
        <v>Early</v>
      </c>
      <c r="J80" s="47" t="s">
        <v>1161</v>
      </c>
      <c r="K80" s="34">
        <v>2</v>
      </c>
      <c r="M80" s="4" t="s">
        <v>1142</v>
      </c>
      <c r="N80" s="4">
        <v>21206546</v>
      </c>
      <c r="O80" s="7">
        <v>40513</v>
      </c>
      <c r="P80" s="20">
        <f>(YEAR(O80)-YEAR(G80))*12+(MONTH(O80)-MONTH(G80))</f>
        <v>21</v>
      </c>
      <c r="Q80" s="20">
        <f>(YEAR(O80)-YEAR(G80))*12+(MONTH(O80)-MONTH(G80))</f>
        <v>21</v>
      </c>
      <c r="R80" s="25" t="s">
        <v>647</v>
      </c>
      <c r="S80" s="33"/>
      <c r="T80" s="25" t="s">
        <v>647</v>
      </c>
      <c r="U80" s="35"/>
      <c r="V80" s="33">
        <v>21</v>
      </c>
      <c r="W80" s="33">
        <v>21</v>
      </c>
      <c r="X80" s="47" t="s">
        <v>49</v>
      </c>
      <c r="Z80" s="4">
        <v>29</v>
      </c>
      <c r="AA80" s="7" t="s">
        <v>488</v>
      </c>
      <c r="AB80" s="7" t="s">
        <v>1251</v>
      </c>
      <c r="AC80" s="4">
        <v>1</v>
      </c>
      <c r="AD80" s="4">
        <f t="shared" si="14"/>
        <v>0</v>
      </c>
      <c r="AE80" s="4">
        <f t="shared" si="15"/>
        <v>0</v>
      </c>
      <c r="AF80" s="4">
        <v>1</v>
      </c>
      <c r="AG80" s="4">
        <f t="shared" si="17"/>
        <v>0</v>
      </c>
      <c r="AH80" s="20" t="s">
        <v>647</v>
      </c>
      <c r="AI80" s="14" t="s">
        <v>489</v>
      </c>
      <c r="AJ80" s="14" t="s">
        <v>12</v>
      </c>
      <c r="AK80" s="4">
        <v>804640</v>
      </c>
      <c r="AL80" s="4" t="s">
        <v>647</v>
      </c>
      <c r="AM80" s="47" t="s">
        <v>1141</v>
      </c>
      <c r="AN80" s="7">
        <v>42217</v>
      </c>
      <c r="AO80" s="52">
        <f>(YEAR(AN80)-YEAR(G80))*12+(MONTH(AN80)-MONTH(G80))</f>
        <v>77</v>
      </c>
      <c r="AP80" s="26"/>
    </row>
    <row r="81" spans="1:46" s="4" customFormat="1" x14ac:dyDescent="0.35">
      <c r="A81" s="4" t="s">
        <v>1242</v>
      </c>
      <c r="B81" s="4" t="s">
        <v>12</v>
      </c>
      <c r="C81" s="4" t="s">
        <v>359</v>
      </c>
      <c r="D81" s="4" t="s">
        <v>490</v>
      </c>
      <c r="E81" s="4" t="s">
        <v>657</v>
      </c>
      <c r="F81" s="7">
        <v>39539</v>
      </c>
      <c r="G81" s="7">
        <v>39904</v>
      </c>
      <c r="H81" s="20">
        <f t="shared" si="11"/>
        <v>12</v>
      </c>
      <c r="I81" s="20" t="str">
        <f t="shared" si="12"/>
        <v>Early</v>
      </c>
      <c r="J81" s="47" t="s">
        <v>4</v>
      </c>
      <c r="K81" s="34"/>
      <c r="N81" s="4" t="s">
        <v>4</v>
      </c>
      <c r="O81" s="5"/>
      <c r="P81" s="20"/>
      <c r="Q81" s="20"/>
      <c r="R81" s="25" t="s">
        <v>661</v>
      </c>
      <c r="S81" s="29">
        <v>40725</v>
      </c>
      <c r="T81" s="25" t="s">
        <v>647</v>
      </c>
      <c r="U81" s="35"/>
      <c r="V81" s="33"/>
      <c r="W81" s="33"/>
      <c r="X81" s="47" t="s">
        <v>37</v>
      </c>
      <c r="Y81" s="4" t="s">
        <v>491</v>
      </c>
      <c r="Z81" s="4">
        <v>18</v>
      </c>
      <c r="AA81" s="7" t="s">
        <v>492</v>
      </c>
      <c r="AB81" s="7" t="s">
        <v>1086</v>
      </c>
      <c r="AC81" s="4">
        <v>1</v>
      </c>
      <c r="AD81" s="4">
        <f t="shared" si="14"/>
        <v>0</v>
      </c>
      <c r="AE81" s="4">
        <f t="shared" si="15"/>
        <v>0</v>
      </c>
      <c r="AF81" s="4">
        <f t="shared" si="16"/>
        <v>0</v>
      </c>
      <c r="AG81" s="4">
        <v>1</v>
      </c>
      <c r="AH81" s="20" t="s">
        <v>647</v>
      </c>
      <c r="AI81" s="14" t="s">
        <v>493</v>
      </c>
      <c r="AJ81" s="14" t="s">
        <v>2</v>
      </c>
      <c r="AK81" s="4" t="s">
        <v>997</v>
      </c>
      <c r="AL81" s="4" t="s">
        <v>647</v>
      </c>
      <c r="AM81" s="47" t="s">
        <v>1141</v>
      </c>
      <c r="AN81" s="7">
        <v>42217</v>
      </c>
      <c r="AO81" s="52">
        <f>(YEAR(AN81)-YEAR(G81))*12+(MONTH(AN81)-MONTH(G81))</f>
        <v>76</v>
      </c>
      <c r="AP81" s="26"/>
    </row>
    <row r="82" spans="1:46" s="4" customFormat="1" x14ac:dyDescent="0.35">
      <c r="A82" s="4" t="s">
        <v>1242</v>
      </c>
      <c r="B82" s="4" t="s">
        <v>12</v>
      </c>
      <c r="C82" s="4" t="s">
        <v>359</v>
      </c>
      <c r="D82" s="4" t="s">
        <v>494</v>
      </c>
      <c r="E82" s="4" t="s">
        <v>662</v>
      </c>
      <c r="F82" s="7">
        <v>39508</v>
      </c>
      <c r="G82" s="7">
        <v>39965</v>
      </c>
      <c r="H82" s="20">
        <f t="shared" si="11"/>
        <v>15</v>
      </c>
      <c r="I82" s="20" t="str">
        <f t="shared" si="12"/>
        <v>Early</v>
      </c>
      <c r="J82" s="47" t="s">
        <v>4</v>
      </c>
      <c r="K82" s="34"/>
      <c r="N82" s="4" t="s">
        <v>4</v>
      </c>
      <c r="O82" s="5"/>
      <c r="P82" s="20"/>
      <c r="Q82" s="20"/>
      <c r="R82" s="25" t="s">
        <v>661</v>
      </c>
      <c r="S82" s="29">
        <v>40695</v>
      </c>
      <c r="T82" s="25" t="s">
        <v>647</v>
      </c>
      <c r="U82" s="35"/>
      <c r="V82" s="33"/>
      <c r="W82" s="33"/>
      <c r="X82" s="47" t="s">
        <v>37</v>
      </c>
      <c r="Z82" s="4">
        <v>2</v>
      </c>
      <c r="AA82" s="7" t="s">
        <v>495</v>
      </c>
      <c r="AB82" s="7" t="s">
        <v>1251</v>
      </c>
      <c r="AC82" s="4">
        <v>1</v>
      </c>
      <c r="AD82" s="4">
        <f t="shared" si="14"/>
        <v>0</v>
      </c>
      <c r="AE82" s="4">
        <f t="shared" si="15"/>
        <v>0</v>
      </c>
      <c r="AF82" s="4">
        <v>1</v>
      </c>
      <c r="AG82" s="4">
        <f t="shared" si="17"/>
        <v>0</v>
      </c>
      <c r="AH82" s="20" t="s">
        <v>647</v>
      </c>
      <c r="AI82" s="14" t="s">
        <v>496</v>
      </c>
      <c r="AJ82" s="14" t="s">
        <v>12</v>
      </c>
      <c r="AK82" s="4" t="s">
        <v>998</v>
      </c>
      <c r="AL82" s="4" t="s">
        <v>647</v>
      </c>
      <c r="AM82" s="47" t="s">
        <v>1141</v>
      </c>
      <c r="AN82" s="7">
        <v>42217</v>
      </c>
      <c r="AO82" s="52">
        <f>(YEAR(AN82)-YEAR(G82))*12+(MONTH(AN82)-MONTH(G82))</f>
        <v>74</v>
      </c>
      <c r="AP82" s="26"/>
    </row>
    <row r="83" spans="1:46" s="4" customFormat="1" x14ac:dyDescent="0.35">
      <c r="A83" s="4" t="s">
        <v>1242</v>
      </c>
      <c r="B83" s="4" t="s">
        <v>12</v>
      </c>
      <c r="C83" s="4" t="s">
        <v>359</v>
      </c>
      <c r="D83" s="4" t="s">
        <v>497</v>
      </c>
      <c r="E83" s="4" t="s">
        <v>975</v>
      </c>
      <c r="F83" s="7">
        <v>38991</v>
      </c>
      <c r="G83" s="7">
        <v>40087</v>
      </c>
      <c r="H83" s="20">
        <f t="shared" si="11"/>
        <v>36</v>
      </c>
      <c r="I83" s="20" t="str">
        <f t="shared" si="12"/>
        <v>Early</v>
      </c>
      <c r="J83" s="47" t="s">
        <v>4</v>
      </c>
      <c r="K83" s="34"/>
      <c r="N83" s="4" t="s">
        <v>4</v>
      </c>
      <c r="O83" s="5"/>
      <c r="P83" s="20"/>
      <c r="Q83" s="20"/>
      <c r="R83" s="25" t="s">
        <v>647</v>
      </c>
      <c r="S83" s="33"/>
      <c r="T83" s="25" t="s">
        <v>647</v>
      </c>
      <c r="U83" s="35"/>
      <c r="V83" s="33"/>
      <c r="W83" s="33"/>
      <c r="X83" s="47" t="s">
        <v>37</v>
      </c>
      <c r="Y83" s="4" t="s">
        <v>498</v>
      </c>
      <c r="Z83" s="4">
        <v>4</v>
      </c>
      <c r="AA83" s="7" t="s">
        <v>499</v>
      </c>
      <c r="AB83" s="7" t="s">
        <v>1086</v>
      </c>
      <c r="AC83" s="4">
        <v>1</v>
      </c>
      <c r="AD83" s="4">
        <f t="shared" si="14"/>
        <v>0</v>
      </c>
      <c r="AE83" s="4">
        <f t="shared" si="15"/>
        <v>0</v>
      </c>
      <c r="AF83" s="4">
        <f t="shared" si="16"/>
        <v>0</v>
      </c>
      <c r="AG83" s="4">
        <v>1</v>
      </c>
      <c r="AH83" s="20" t="s">
        <v>647</v>
      </c>
      <c r="AI83" s="14" t="s">
        <v>500</v>
      </c>
      <c r="AJ83" s="14" t="s">
        <v>2</v>
      </c>
      <c r="AK83" s="4" t="s">
        <v>999</v>
      </c>
      <c r="AL83" s="4" t="s">
        <v>647</v>
      </c>
      <c r="AM83" s="47" t="s">
        <v>1141</v>
      </c>
      <c r="AN83" s="7">
        <v>42217</v>
      </c>
      <c r="AO83" s="52">
        <f>(YEAR(AN83)-YEAR(G83))*12+(MONTH(AN83)-MONTH(G83))</f>
        <v>70</v>
      </c>
      <c r="AP83" s="26"/>
    </row>
    <row r="84" spans="1:46" s="4" customFormat="1" x14ac:dyDescent="0.35">
      <c r="A84" s="4" t="s">
        <v>1242</v>
      </c>
      <c r="B84" s="4" t="s">
        <v>12</v>
      </c>
      <c r="C84" s="4" t="s">
        <v>359</v>
      </c>
      <c r="D84" s="4" t="s">
        <v>501</v>
      </c>
      <c r="E84" s="4" t="s">
        <v>4</v>
      </c>
      <c r="F84" s="7">
        <v>39600</v>
      </c>
      <c r="G84" s="7">
        <v>40148</v>
      </c>
      <c r="H84" s="20">
        <f t="shared" si="11"/>
        <v>18</v>
      </c>
      <c r="I84" s="20" t="str">
        <f t="shared" si="12"/>
        <v>Early</v>
      </c>
      <c r="J84" s="47" t="s">
        <v>4</v>
      </c>
      <c r="K84" s="34"/>
      <c r="N84" s="4" t="s">
        <v>4</v>
      </c>
      <c r="O84" s="5"/>
      <c r="P84" s="20"/>
      <c r="Q84" s="20"/>
      <c r="R84" s="25" t="s">
        <v>661</v>
      </c>
      <c r="S84" s="29">
        <v>40452</v>
      </c>
      <c r="T84" s="25" t="s">
        <v>647</v>
      </c>
      <c r="U84" s="35"/>
      <c r="V84" s="33"/>
      <c r="W84" s="33"/>
      <c r="X84" s="47" t="s">
        <v>37</v>
      </c>
      <c r="Y84" s="4" t="s">
        <v>502</v>
      </c>
      <c r="Z84" s="4">
        <v>3</v>
      </c>
      <c r="AA84" s="7" t="s">
        <v>495</v>
      </c>
      <c r="AB84" s="7" t="s">
        <v>1251</v>
      </c>
      <c r="AC84" s="4">
        <v>1</v>
      </c>
      <c r="AD84" s="4">
        <f t="shared" si="14"/>
        <v>0</v>
      </c>
      <c r="AE84" s="4">
        <f t="shared" si="15"/>
        <v>0</v>
      </c>
      <c r="AF84" s="4">
        <v>1</v>
      </c>
      <c r="AG84" s="4">
        <f t="shared" si="17"/>
        <v>0</v>
      </c>
      <c r="AH84" s="20" t="s">
        <v>647</v>
      </c>
      <c r="AI84" s="14" t="s">
        <v>503</v>
      </c>
      <c r="AJ84" s="14" t="s">
        <v>533</v>
      </c>
      <c r="AK84" s="4" t="s">
        <v>1000</v>
      </c>
      <c r="AL84" s="4" t="s">
        <v>647</v>
      </c>
      <c r="AM84" s="47" t="s">
        <v>1141</v>
      </c>
      <c r="AN84" s="7">
        <v>42217</v>
      </c>
      <c r="AO84" s="52">
        <f>(YEAR(AN84)-YEAR(G84))*12+(MONTH(AN84)-MONTH(G84))</f>
        <v>68</v>
      </c>
      <c r="AP84" s="26"/>
    </row>
    <row r="85" spans="1:46" s="4" customFormat="1" x14ac:dyDescent="0.35">
      <c r="A85" s="4" t="s">
        <v>1242</v>
      </c>
      <c r="B85" s="4" t="s">
        <v>12</v>
      </c>
      <c r="C85" s="4" t="s">
        <v>359</v>
      </c>
      <c r="D85" s="4" t="s">
        <v>504</v>
      </c>
      <c r="E85" s="4" t="s">
        <v>975</v>
      </c>
      <c r="F85" s="7">
        <v>39356</v>
      </c>
      <c r="G85" s="7">
        <v>40210</v>
      </c>
      <c r="H85" s="20">
        <f t="shared" si="11"/>
        <v>28</v>
      </c>
      <c r="I85" s="20" t="str">
        <f t="shared" si="12"/>
        <v>Early</v>
      </c>
      <c r="J85" s="47" t="s">
        <v>4</v>
      </c>
      <c r="K85" s="34"/>
      <c r="N85" s="4" t="s">
        <v>4</v>
      </c>
      <c r="O85" s="5"/>
      <c r="P85" s="20"/>
      <c r="Q85" s="20"/>
      <c r="R85" s="25" t="s">
        <v>661</v>
      </c>
      <c r="S85" s="29">
        <v>41518</v>
      </c>
      <c r="T85" s="25" t="s">
        <v>647</v>
      </c>
      <c r="U85" s="35"/>
      <c r="V85" s="33"/>
      <c r="W85" s="33"/>
      <c r="X85" s="47" t="s">
        <v>49</v>
      </c>
      <c r="Z85" s="4">
        <v>79</v>
      </c>
      <c r="AA85" s="7" t="s">
        <v>505</v>
      </c>
      <c r="AB85" s="7" t="s">
        <v>1253</v>
      </c>
      <c r="AC85" s="4">
        <f t="shared" si="13"/>
        <v>0</v>
      </c>
      <c r="AD85" s="4">
        <f t="shared" si="14"/>
        <v>0</v>
      </c>
      <c r="AE85" s="4">
        <v>1</v>
      </c>
      <c r="AF85" s="4">
        <v>1</v>
      </c>
      <c r="AG85" s="4">
        <f t="shared" si="17"/>
        <v>0</v>
      </c>
      <c r="AH85" s="20" t="s">
        <v>647</v>
      </c>
      <c r="AI85" s="14" t="s">
        <v>506</v>
      </c>
      <c r="AJ85" s="14" t="s">
        <v>12</v>
      </c>
      <c r="AK85" s="4" t="s">
        <v>1001</v>
      </c>
      <c r="AL85" s="4" t="s">
        <v>647</v>
      </c>
      <c r="AM85" s="47" t="s">
        <v>1141</v>
      </c>
      <c r="AN85" s="7">
        <v>42217</v>
      </c>
      <c r="AO85" s="52">
        <f>(YEAR(AN85)-YEAR(G85))*12+(MONTH(AN85)-MONTH(G85))</f>
        <v>66</v>
      </c>
      <c r="AP85" s="26"/>
    </row>
    <row r="86" spans="1:46" s="4" customFormat="1" x14ac:dyDescent="0.35">
      <c r="A86" s="4" t="s">
        <v>1242</v>
      </c>
      <c r="B86" s="4" t="s">
        <v>12</v>
      </c>
      <c r="C86" s="4" t="s">
        <v>359</v>
      </c>
      <c r="D86" s="4" t="s">
        <v>507</v>
      </c>
      <c r="E86" s="4" t="s">
        <v>975</v>
      </c>
      <c r="F86" s="7">
        <v>39479</v>
      </c>
      <c r="G86" s="7">
        <v>40210</v>
      </c>
      <c r="H86" s="20">
        <f t="shared" si="11"/>
        <v>24</v>
      </c>
      <c r="I86" s="20" t="str">
        <f t="shared" si="12"/>
        <v>Early</v>
      </c>
      <c r="J86" s="47" t="s">
        <v>1161</v>
      </c>
      <c r="K86" s="34">
        <v>3</v>
      </c>
      <c r="M86" s="4" t="s">
        <v>1151</v>
      </c>
      <c r="N86" s="4" t="s">
        <v>1152</v>
      </c>
      <c r="O86" s="7">
        <v>40848</v>
      </c>
      <c r="P86" s="20">
        <f>(YEAR(O86)-YEAR(G86))*12+(MONTH(O86)-MONTH(G86))</f>
        <v>21</v>
      </c>
      <c r="Q86" s="20">
        <f>(YEAR(O86)-YEAR(G86))*12+(MONTH(O86)-MONTH(G86))</f>
        <v>21</v>
      </c>
      <c r="R86" s="25" t="s">
        <v>661</v>
      </c>
      <c r="S86" s="29">
        <v>41061</v>
      </c>
      <c r="T86" s="25" t="s">
        <v>647</v>
      </c>
      <c r="U86" s="35"/>
      <c r="V86" s="33">
        <v>36</v>
      </c>
      <c r="W86" s="33">
        <v>36</v>
      </c>
      <c r="X86" s="47" t="s">
        <v>49</v>
      </c>
      <c r="Z86" s="4">
        <v>32</v>
      </c>
      <c r="AA86" s="7" t="s">
        <v>508</v>
      </c>
      <c r="AB86" s="7" t="s">
        <v>1251</v>
      </c>
      <c r="AC86" s="4">
        <v>1</v>
      </c>
      <c r="AD86" s="4">
        <f t="shared" si="14"/>
        <v>0</v>
      </c>
      <c r="AE86" s="4">
        <f t="shared" si="15"/>
        <v>0</v>
      </c>
      <c r="AF86" s="4">
        <v>1</v>
      </c>
      <c r="AG86" s="4">
        <f t="shared" si="17"/>
        <v>0</v>
      </c>
      <c r="AH86" s="20" t="s">
        <v>647</v>
      </c>
      <c r="AI86" s="14" t="s">
        <v>509</v>
      </c>
      <c r="AJ86" s="14" t="s">
        <v>1169</v>
      </c>
      <c r="AK86" s="4" t="s">
        <v>1002</v>
      </c>
      <c r="AL86" s="4" t="s">
        <v>647</v>
      </c>
      <c r="AM86" s="47" t="s">
        <v>1141</v>
      </c>
      <c r="AN86" s="7">
        <v>42217</v>
      </c>
      <c r="AO86" s="52">
        <f>(YEAR(AN86)-YEAR(G86))*12+(MONTH(AN86)-MONTH(G86))</f>
        <v>66</v>
      </c>
      <c r="AP86" s="26"/>
    </row>
    <row r="87" spans="1:46" s="4" customFormat="1" x14ac:dyDescent="0.35">
      <c r="A87" s="4" t="s">
        <v>1242</v>
      </c>
      <c r="B87" s="4" t="s">
        <v>12</v>
      </c>
      <c r="C87" s="4" t="s">
        <v>359</v>
      </c>
      <c r="D87" s="4" t="s">
        <v>510</v>
      </c>
      <c r="E87" s="4" t="s">
        <v>975</v>
      </c>
      <c r="F87" s="7">
        <v>39387</v>
      </c>
      <c r="G87" s="7">
        <v>40238</v>
      </c>
      <c r="H87" s="20">
        <f t="shared" si="11"/>
        <v>28</v>
      </c>
      <c r="I87" s="20" t="str">
        <f t="shared" si="12"/>
        <v>Early</v>
      </c>
      <c r="J87" s="47" t="s">
        <v>1161</v>
      </c>
      <c r="K87" s="34">
        <v>0</v>
      </c>
      <c r="L87" s="4" t="s">
        <v>647</v>
      </c>
      <c r="M87" s="4" t="s">
        <v>1004</v>
      </c>
      <c r="N87" s="4">
        <v>22963894</v>
      </c>
      <c r="O87" s="7">
        <v>41275</v>
      </c>
      <c r="P87" s="20">
        <f>(YEAR(O87)-YEAR(G87))*12+(MONTH(O87)-MONTH(G87))</f>
        <v>34</v>
      </c>
      <c r="Q87" s="20">
        <f>(YEAR(O87)-YEAR(G87))*12+(MONTH(O87)-MONTH(G87))</f>
        <v>34</v>
      </c>
      <c r="R87" s="25" t="s">
        <v>661</v>
      </c>
      <c r="S87" s="29">
        <v>40299</v>
      </c>
      <c r="T87" s="25" t="s">
        <v>647</v>
      </c>
      <c r="U87" s="35"/>
      <c r="V87" s="33">
        <v>83</v>
      </c>
      <c r="W87" s="33">
        <v>83</v>
      </c>
      <c r="X87" s="47" t="s">
        <v>49</v>
      </c>
      <c r="Z87" s="4">
        <v>90</v>
      </c>
      <c r="AA87" s="7" t="s">
        <v>511</v>
      </c>
      <c r="AB87" s="7" t="s">
        <v>1086</v>
      </c>
      <c r="AC87" s="4">
        <v>1</v>
      </c>
      <c r="AD87" s="4">
        <f t="shared" si="14"/>
        <v>0</v>
      </c>
      <c r="AE87" s="4">
        <f t="shared" si="15"/>
        <v>0</v>
      </c>
      <c r="AF87" s="4">
        <f t="shared" si="16"/>
        <v>0</v>
      </c>
      <c r="AG87" s="4">
        <v>1</v>
      </c>
      <c r="AH87" s="20" t="s">
        <v>647</v>
      </c>
      <c r="AI87" s="14" t="s">
        <v>40</v>
      </c>
      <c r="AJ87" s="14" t="s">
        <v>40</v>
      </c>
      <c r="AK87" s="4" t="s">
        <v>1003</v>
      </c>
      <c r="AL87" s="4" t="s">
        <v>647</v>
      </c>
      <c r="AM87" s="47" t="s">
        <v>1141</v>
      </c>
      <c r="AN87" s="7">
        <v>42217</v>
      </c>
      <c r="AO87" s="52">
        <f>(YEAR(AN87)-YEAR(G87))*12+(MONTH(AN87)-MONTH(G87))</f>
        <v>65</v>
      </c>
      <c r="AP87" s="26"/>
    </row>
    <row r="88" spans="1:46" s="4" customFormat="1" x14ac:dyDescent="0.35">
      <c r="A88" s="4" t="s">
        <v>1242</v>
      </c>
      <c r="B88" s="4" t="s">
        <v>12</v>
      </c>
      <c r="C88" s="4" t="s">
        <v>359</v>
      </c>
      <c r="D88" s="4" t="s">
        <v>512</v>
      </c>
      <c r="E88" s="4" t="s">
        <v>975</v>
      </c>
      <c r="F88" s="7">
        <v>39448</v>
      </c>
      <c r="G88" s="7">
        <v>40238</v>
      </c>
      <c r="H88" s="20">
        <f t="shared" si="11"/>
        <v>26</v>
      </c>
      <c r="I88" s="20" t="str">
        <f t="shared" si="12"/>
        <v>Early</v>
      </c>
      <c r="J88" s="47" t="s">
        <v>1161</v>
      </c>
      <c r="K88" s="34">
        <v>2</v>
      </c>
      <c r="M88" s="4" t="s">
        <v>1150</v>
      </c>
      <c r="N88" s="4">
        <v>21869685</v>
      </c>
      <c r="O88" s="7">
        <v>40817</v>
      </c>
      <c r="P88" s="20">
        <f>(YEAR(O88)-YEAR(G88))*12+(MONTH(O88)-MONTH(G88))</f>
        <v>19</v>
      </c>
      <c r="Q88" s="20">
        <f>(YEAR(O88)-YEAR(G88))*12+(MONTH(O88)-MONTH(G88))</f>
        <v>19</v>
      </c>
      <c r="R88" s="25" t="s">
        <v>661</v>
      </c>
      <c r="S88" s="29">
        <v>41000</v>
      </c>
      <c r="T88" s="25" t="s">
        <v>647</v>
      </c>
      <c r="U88" s="35"/>
      <c r="V88" s="33">
        <v>25</v>
      </c>
      <c r="W88" s="33">
        <v>25</v>
      </c>
      <c r="X88" s="47" t="s">
        <v>49</v>
      </c>
      <c r="Z88" s="4">
        <v>25</v>
      </c>
      <c r="AA88" s="7" t="s">
        <v>513</v>
      </c>
      <c r="AB88" s="7" t="s">
        <v>1086</v>
      </c>
      <c r="AC88" s="4">
        <v>1</v>
      </c>
      <c r="AD88" s="4">
        <f t="shared" si="14"/>
        <v>0</v>
      </c>
      <c r="AE88" s="4">
        <f t="shared" si="15"/>
        <v>0</v>
      </c>
      <c r="AF88" s="4">
        <f t="shared" si="16"/>
        <v>0</v>
      </c>
      <c r="AG88" s="4">
        <v>1</v>
      </c>
      <c r="AH88" s="20" t="s">
        <v>647</v>
      </c>
      <c r="AI88" s="14" t="s">
        <v>514</v>
      </c>
      <c r="AJ88" s="14" t="s">
        <v>242</v>
      </c>
      <c r="AK88" s="4" t="s">
        <v>1009</v>
      </c>
      <c r="AL88" s="4" t="s">
        <v>647</v>
      </c>
      <c r="AM88" s="47" t="s">
        <v>1141</v>
      </c>
      <c r="AN88" s="7">
        <v>42217</v>
      </c>
      <c r="AO88" s="52">
        <f>(YEAR(AN88)-YEAR(G88))*12+(MONTH(AN88)-MONTH(G88))</f>
        <v>65</v>
      </c>
      <c r="AP88" s="26"/>
    </row>
    <row r="89" spans="1:46" s="4" customFormat="1" x14ac:dyDescent="0.35">
      <c r="A89" s="4" t="s">
        <v>1242</v>
      </c>
      <c r="B89" s="4" t="s">
        <v>12</v>
      </c>
      <c r="C89" s="4" t="s">
        <v>359</v>
      </c>
      <c r="D89" s="4" t="s">
        <v>515</v>
      </c>
      <c r="E89" s="4" t="s">
        <v>4</v>
      </c>
      <c r="F89" s="7">
        <v>39569</v>
      </c>
      <c r="G89" s="7">
        <v>40238</v>
      </c>
      <c r="H89" s="20">
        <f t="shared" si="11"/>
        <v>22</v>
      </c>
      <c r="I89" s="20" t="str">
        <f t="shared" si="12"/>
        <v>Early</v>
      </c>
      <c r="J89" s="47" t="s">
        <v>4</v>
      </c>
      <c r="K89" s="34"/>
      <c r="N89" s="4" t="s">
        <v>4</v>
      </c>
      <c r="O89" s="5"/>
      <c r="P89" s="20"/>
      <c r="Q89" s="20"/>
      <c r="R89" s="25" t="s">
        <v>647</v>
      </c>
      <c r="S89" s="33"/>
      <c r="T89" s="25" t="s">
        <v>647</v>
      </c>
      <c r="U89" s="35"/>
      <c r="V89" s="33"/>
      <c r="W89" s="33"/>
      <c r="X89" s="47" t="s">
        <v>49</v>
      </c>
      <c r="Z89" s="4">
        <v>24</v>
      </c>
      <c r="AA89" s="7" t="s">
        <v>516</v>
      </c>
      <c r="AB89" s="7" t="s">
        <v>1086</v>
      </c>
      <c r="AC89" s="4">
        <v>1</v>
      </c>
      <c r="AD89" s="4">
        <f t="shared" si="14"/>
        <v>0</v>
      </c>
      <c r="AE89" s="4">
        <f t="shared" si="15"/>
        <v>0</v>
      </c>
      <c r="AF89" s="4">
        <f t="shared" si="16"/>
        <v>0</v>
      </c>
      <c r="AG89" s="4">
        <v>1</v>
      </c>
      <c r="AH89" s="20" t="s">
        <v>647</v>
      </c>
      <c r="AI89" s="14" t="s">
        <v>12</v>
      </c>
      <c r="AJ89" s="14" t="s">
        <v>12</v>
      </c>
      <c r="AK89" s="4" t="s">
        <v>1010</v>
      </c>
      <c r="AL89" s="4" t="s">
        <v>647</v>
      </c>
      <c r="AM89" s="47" t="s">
        <v>1154</v>
      </c>
      <c r="AN89" s="7">
        <v>42217</v>
      </c>
      <c r="AO89" s="52">
        <f>(YEAR(AN89)-YEAR(G89))*12+(MONTH(AN89)-MONTH(G89))</f>
        <v>65</v>
      </c>
      <c r="AP89" s="26"/>
    </row>
    <row r="90" spans="1:46" s="4" customFormat="1" x14ac:dyDescent="0.35">
      <c r="A90" s="4" t="s">
        <v>1242</v>
      </c>
      <c r="B90" s="4" t="s">
        <v>12</v>
      </c>
      <c r="C90" s="4" t="s">
        <v>359</v>
      </c>
      <c r="D90" s="4" t="s">
        <v>517</v>
      </c>
      <c r="E90" s="4" t="s">
        <v>662</v>
      </c>
      <c r="F90" s="7">
        <v>39203</v>
      </c>
      <c r="G90" s="7">
        <v>40299</v>
      </c>
      <c r="H90" s="20">
        <f t="shared" si="11"/>
        <v>36</v>
      </c>
      <c r="I90" s="20" t="str">
        <f t="shared" si="12"/>
        <v>Early</v>
      </c>
      <c r="J90" s="47" t="s">
        <v>4</v>
      </c>
      <c r="K90" s="34"/>
      <c r="N90" s="4" t="s">
        <v>4</v>
      </c>
      <c r="O90" s="5"/>
      <c r="P90" s="20"/>
      <c r="Q90" s="20"/>
      <c r="R90" s="25" t="s">
        <v>661</v>
      </c>
      <c r="S90" s="29">
        <v>40969</v>
      </c>
      <c r="T90" s="25" t="s">
        <v>647</v>
      </c>
      <c r="U90" s="35"/>
      <c r="V90" s="33"/>
      <c r="W90" s="33"/>
      <c r="X90" s="47" t="s">
        <v>37</v>
      </c>
      <c r="Y90" s="4" t="s">
        <v>518</v>
      </c>
      <c r="Z90" s="4">
        <v>29</v>
      </c>
      <c r="AA90" s="7" t="s">
        <v>519</v>
      </c>
      <c r="AB90" s="7" t="s">
        <v>1251</v>
      </c>
      <c r="AC90" s="4">
        <v>1</v>
      </c>
      <c r="AD90" s="4">
        <f t="shared" si="14"/>
        <v>0</v>
      </c>
      <c r="AE90" s="4">
        <f t="shared" si="15"/>
        <v>0</v>
      </c>
      <c r="AF90" s="4">
        <v>1</v>
      </c>
      <c r="AG90" s="4">
        <f t="shared" si="17"/>
        <v>0</v>
      </c>
      <c r="AH90" s="20" t="s">
        <v>647</v>
      </c>
      <c r="AI90" s="14" t="s">
        <v>520</v>
      </c>
      <c r="AJ90" s="14" t="s">
        <v>1168</v>
      </c>
      <c r="AK90" s="4" t="s">
        <v>1011</v>
      </c>
      <c r="AL90" s="4" t="s">
        <v>647</v>
      </c>
      <c r="AM90" s="47" t="s">
        <v>1141</v>
      </c>
      <c r="AN90" s="7">
        <v>42217</v>
      </c>
      <c r="AO90" s="52">
        <f>(YEAR(AN90)-YEAR(G90))*12+(MONTH(AN90)-MONTH(G90))</f>
        <v>63</v>
      </c>
      <c r="AP90" s="26"/>
    </row>
    <row r="91" spans="1:46" s="4" customFormat="1" x14ac:dyDescent="0.35">
      <c r="A91" s="4" t="s">
        <v>1242</v>
      </c>
      <c r="B91" s="4" t="s">
        <v>12</v>
      </c>
      <c r="C91" s="4" t="s">
        <v>359</v>
      </c>
      <c r="D91" s="4" t="s">
        <v>521</v>
      </c>
      <c r="E91" s="4" t="s">
        <v>4</v>
      </c>
      <c r="F91" s="7">
        <v>39661</v>
      </c>
      <c r="G91" s="7">
        <v>40360</v>
      </c>
      <c r="H91" s="20">
        <f t="shared" si="11"/>
        <v>23</v>
      </c>
      <c r="I91" s="20" t="str">
        <f t="shared" si="12"/>
        <v>Early</v>
      </c>
      <c r="J91" s="47" t="s">
        <v>4</v>
      </c>
      <c r="K91" s="34"/>
      <c r="N91" s="4" t="s">
        <v>4</v>
      </c>
      <c r="O91" s="5"/>
      <c r="P91" s="20"/>
      <c r="Q91" s="20"/>
      <c r="R91" s="25" t="s">
        <v>647</v>
      </c>
      <c r="S91" s="29">
        <v>42156</v>
      </c>
      <c r="T91" s="25" t="s">
        <v>647</v>
      </c>
      <c r="U91" s="35"/>
      <c r="V91" s="33"/>
      <c r="W91" s="33"/>
      <c r="X91" s="47" t="s">
        <v>37</v>
      </c>
      <c r="Y91" s="4" t="s">
        <v>522</v>
      </c>
      <c r="Z91" s="4">
        <v>11</v>
      </c>
      <c r="AA91" s="7" t="s">
        <v>523</v>
      </c>
      <c r="AB91" s="7" t="s">
        <v>1251</v>
      </c>
      <c r="AC91" s="4">
        <v>1</v>
      </c>
      <c r="AD91" s="4">
        <f t="shared" si="14"/>
        <v>0</v>
      </c>
      <c r="AE91" s="4">
        <f t="shared" si="15"/>
        <v>0</v>
      </c>
      <c r="AF91" s="4">
        <v>1</v>
      </c>
      <c r="AG91" s="4">
        <f t="shared" si="17"/>
        <v>0</v>
      </c>
      <c r="AH91" s="20" t="s">
        <v>647</v>
      </c>
      <c r="AI91" s="14" t="s">
        <v>524</v>
      </c>
      <c r="AJ91" s="14" t="s">
        <v>12</v>
      </c>
      <c r="AK91" s="4" t="s">
        <v>1012</v>
      </c>
      <c r="AL91" s="4" t="s">
        <v>647</v>
      </c>
      <c r="AM91" s="47" t="s">
        <v>1141</v>
      </c>
      <c r="AN91" s="7">
        <v>42217</v>
      </c>
      <c r="AO91" s="52">
        <f>(YEAR(AN91)-YEAR(G91))*12+(MONTH(AN91)-MONTH(G91))</f>
        <v>61</v>
      </c>
      <c r="AP91" s="26"/>
    </row>
    <row r="92" spans="1:46" s="4" customFormat="1" x14ac:dyDescent="0.35">
      <c r="A92" s="4" t="s">
        <v>1242</v>
      </c>
      <c r="B92" s="4" t="s">
        <v>12</v>
      </c>
      <c r="C92" s="4" t="s">
        <v>359</v>
      </c>
      <c r="D92" s="4" t="s">
        <v>525</v>
      </c>
      <c r="E92" s="4" t="s">
        <v>975</v>
      </c>
      <c r="F92" s="7">
        <v>39295</v>
      </c>
      <c r="G92" s="7">
        <v>40422</v>
      </c>
      <c r="H92" s="20">
        <f t="shared" si="11"/>
        <v>37</v>
      </c>
      <c r="I92" s="20" t="str">
        <f t="shared" si="12"/>
        <v>Early</v>
      </c>
      <c r="J92" s="47" t="s">
        <v>4</v>
      </c>
      <c r="K92" s="34"/>
      <c r="N92" s="4" t="s">
        <v>4</v>
      </c>
      <c r="O92" s="5"/>
      <c r="P92" s="20"/>
      <c r="Q92" s="20"/>
      <c r="R92" s="25" t="s">
        <v>647</v>
      </c>
      <c r="S92" s="33"/>
      <c r="T92" s="25" t="s">
        <v>647</v>
      </c>
      <c r="U92" s="35"/>
      <c r="V92" s="33"/>
      <c r="W92" s="33"/>
      <c r="X92" s="47" t="s">
        <v>666</v>
      </c>
      <c r="Z92" s="4">
        <v>30</v>
      </c>
      <c r="AA92" s="7" t="s">
        <v>526</v>
      </c>
      <c r="AB92" s="7" t="s">
        <v>1252</v>
      </c>
      <c r="AC92" s="4">
        <f t="shared" si="13"/>
        <v>0</v>
      </c>
      <c r="AD92" s="4">
        <f t="shared" si="14"/>
        <v>0</v>
      </c>
      <c r="AE92" s="4">
        <f t="shared" si="15"/>
        <v>0</v>
      </c>
      <c r="AF92" s="4">
        <f t="shared" si="16"/>
        <v>1</v>
      </c>
      <c r="AG92" s="4">
        <f t="shared" si="17"/>
        <v>0</v>
      </c>
      <c r="AH92" s="20" t="s">
        <v>647</v>
      </c>
      <c r="AI92" s="14" t="s">
        <v>12</v>
      </c>
      <c r="AJ92" s="14" t="s">
        <v>12</v>
      </c>
      <c r="AK92" s="4" t="s">
        <v>1013</v>
      </c>
      <c r="AL92" s="4" t="s">
        <v>647</v>
      </c>
      <c r="AM92" s="47" t="s">
        <v>1154</v>
      </c>
      <c r="AN92" s="7">
        <v>42217</v>
      </c>
      <c r="AO92" s="52">
        <f>(YEAR(AN92)-YEAR(G92))*12+(MONTH(AN92)-MONTH(G92))</f>
        <v>59</v>
      </c>
      <c r="AP92" s="26"/>
    </row>
    <row r="93" spans="1:46" s="4" customFormat="1" x14ac:dyDescent="0.35">
      <c r="A93" s="4" t="s">
        <v>1242</v>
      </c>
      <c r="B93" s="4" t="s">
        <v>12</v>
      </c>
      <c r="C93" s="4" t="s">
        <v>359</v>
      </c>
      <c r="D93" s="4" t="s">
        <v>527</v>
      </c>
      <c r="E93" s="4" t="s">
        <v>662</v>
      </c>
      <c r="F93" s="7">
        <v>39417</v>
      </c>
      <c r="G93" s="7">
        <v>40422</v>
      </c>
      <c r="H93" s="20">
        <f t="shared" si="11"/>
        <v>33</v>
      </c>
      <c r="I93" s="20" t="str">
        <f t="shared" si="12"/>
        <v>Early</v>
      </c>
      <c r="J93" s="47" t="s">
        <v>1161</v>
      </c>
      <c r="K93" s="34">
        <v>0</v>
      </c>
      <c r="L93" s="4" t="s">
        <v>647</v>
      </c>
      <c r="M93" s="4" t="s">
        <v>1015</v>
      </c>
      <c r="N93" s="4">
        <v>20861739</v>
      </c>
      <c r="O93" s="7">
        <v>40544</v>
      </c>
      <c r="P93" s="20">
        <f>(YEAR(O93)-YEAR(G93))*12+(MONTH(O93)-MONTH(G93))</f>
        <v>4</v>
      </c>
      <c r="Q93" s="20">
        <f>(YEAR(O93)-YEAR(G93))*12+(MONTH(O93)-MONTH(G93))</f>
        <v>4</v>
      </c>
      <c r="R93" s="25" t="s">
        <v>647</v>
      </c>
      <c r="S93" s="33"/>
      <c r="T93" s="25" t="s">
        <v>647</v>
      </c>
      <c r="U93" s="35"/>
      <c r="V93" s="33">
        <v>21</v>
      </c>
      <c r="W93" s="33">
        <v>21</v>
      </c>
      <c r="X93" s="47" t="s">
        <v>37</v>
      </c>
      <c r="Y93" s="4" t="s">
        <v>528</v>
      </c>
      <c r="Z93" s="4">
        <v>21</v>
      </c>
      <c r="AA93" s="7" t="s">
        <v>529</v>
      </c>
      <c r="AB93" s="7" t="s">
        <v>1254</v>
      </c>
      <c r="AC93" s="4">
        <v>1</v>
      </c>
      <c r="AD93" s="4">
        <f t="shared" si="14"/>
        <v>0</v>
      </c>
      <c r="AE93" s="4">
        <f t="shared" si="15"/>
        <v>0</v>
      </c>
      <c r="AF93" s="4">
        <v>1</v>
      </c>
      <c r="AG93" s="4">
        <v>1</v>
      </c>
      <c r="AH93" s="20" t="s">
        <v>647</v>
      </c>
      <c r="AI93" s="14" t="s">
        <v>530</v>
      </c>
      <c r="AJ93" s="14" t="s">
        <v>12</v>
      </c>
      <c r="AK93" s="4" t="s">
        <v>1014</v>
      </c>
      <c r="AL93" s="4" t="s">
        <v>647</v>
      </c>
      <c r="AM93" s="47" t="s">
        <v>986</v>
      </c>
      <c r="AN93" s="7">
        <v>42217</v>
      </c>
      <c r="AO93" s="52">
        <f>(YEAR(AN93)-YEAR(G93))*12+(MONTH(AN93)-MONTH(G93))</f>
        <v>59</v>
      </c>
      <c r="AP93" s="26"/>
    </row>
    <row r="94" spans="1:46" s="4" customFormat="1" x14ac:dyDescent="0.35">
      <c r="A94" s="4" t="s">
        <v>1242</v>
      </c>
      <c r="B94" s="4" t="s">
        <v>12</v>
      </c>
      <c r="C94" s="4" t="s">
        <v>359</v>
      </c>
      <c r="D94" s="4" t="s">
        <v>531</v>
      </c>
      <c r="E94" s="4" t="s">
        <v>975</v>
      </c>
      <c r="F94" s="7">
        <v>39448</v>
      </c>
      <c r="G94" s="7">
        <v>40422</v>
      </c>
      <c r="H94" s="20">
        <f t="shared" si="11"/>
        <v>32</v>
      </c>
      <c r="I94" s="20" t="str">
        <f t="shared" si="12"/>
        <v>Early</v>
      </c>
      <c r="J94" s="47" t="s">
        <v>4</v>
      </c>
      <c r="K94" s="34"/>
      <c r="N94" s="4" t="s">
        <v>4</v>
      </c>
      <c r="O94" s="5"/>
      <c r="P94" s="20"/>
      <c r="Q94" s="20"/>
      <c r="R94" s="25" t="s">
        <v>647</v>
      </c>
      <c r="S94" s="33"/>
      <c r="T94" s="25" t="s">
        <v>647</v>
      </c>
      <c r="U94" s="35"/>
      <c r="V94" s="33"/>
      <c r="W94" s="33"/>
      <c r="X94" s="47" t="s">
        <v>49</v>
      </c>
      <c r="Z94" s="4">
        <v>20</v>
      </c>
      <c r="AA94" s="7" t="s">
        <v>532</v>
      </c>
      <c r="AB94" s="7" t="s">
        <v>1085</v>
      </c>
      <c r="AC94" s="4">
        <f t="shared" si="13"/>
        <v>0</v>
      </c>
      <c r="AD94" s="4">
        <f t="shared" si="14"/>
        <v>0</v>
      </c>
      <c r="AE94" s="4">
        <f t="shared" si="15"/>
        <v>0</v>
      </c>
      <c r="AF94" s="4">
        <f t="shared" si="16"/>
        <v>0</v>
      </c>
      <c r="AG94" s="4">
        <f t="shared" si="17"/>
        <v>1</v>
      </c>
      <c r="AH94" s="20" t="s">
        <v>647</v>
      </c>
      <c r="AI94" s="14" t="s">
        <v>533</v>
      </c>
      <c r="AJ94" s="14" t="s">
        <v>533</v>
      </c>
      <c r="AK94" s="4" t="s">
        <v>1016</v>
      </c>
      <c r="AL94" s="4" t="s">
        <v>647</v>
      </c>
      <c r="AM94" s="47" t="s">
        <v>1141</v>
      </c>
      <c r="AN94" s="7">
        <v>42217</v>
      </c>
      <c r="AO94" s="52">
        <f>(YEAR(AN94)-YEAR(G94))*12+(MONTH(AN94)-MONTH(G94))</f>
        <v>59</v>
      </c>
      <c r="AP94" s="26"/>
    </row>
    <row r="95" spans="1:46" s="4" customFormat="1" x14ac:dyDescent="0.35">
      <c r="A95" s="4" t="s">
        <v>1242</v>
      </c>
      <c r="B95" s="4" t="s">
        <v>12</v>
      </c>
      <c r="C95" s="4" t="s">
        <v>359</v>
      </c>
      <c r="D95" s="4" t="s">
        <v>534</v>
      </c>
      <c r="E95" s="4" t="s">
        <v>4</v>
      </c>
      <c r="F95" s="7">
        <v>39783</v>
      </c>
      <c r="G95" s="7">
        <v>40422</v>
      </c>
      <c r="H95" s="20">
        <f t="shared" si="11"/>
        <v>21</v>
      </c>
      <c r="I95" s="20" t="str">
        <f t="shared" si="12"/>
        <v>Early</v>
      </c>
      <c r="J95" s="47" t="s">
        <v>653</v>
      </c>
      <c r="K95" s="34">
        <v>3</v>
      </c>
      <c r="M95" s="4" t="s">
        <v>1146</v>
      </c>
      <c r="N95" s="4" t="s">
        <v>653</v>
      </c>
      <c r="O95" s="7">
        <v>40452</v>
      </c>
      <c r="P95" s="20">
        <f>(YEAR(O95)-YEAR(G95))*12+(MONTH(O95)-MONTH(G95))</f>
        <v>1</v>
      </c>
      <c r="Q95" s="20"/>
      <c r="R95" s="25" t="s">
        <v>647</v>
      </c>
      <c r="S95" s="33"/>
      <c r="T95" s="25" t="s">
        <v>647</v>
      </c>
      <c r="U95" s="35"/>
      <c r="V95" s="33">
        <v>102</v>
      </c>
      <c r="W95" s="33"/>
      <c r="X95" s="47" t="s">
        <v>49</v>
      </c>
      <c r="Z95" s="4">
        <v>90</v>
      </c>
      <c r="AA95" s="7" t="s">
        <v>480</v>
      </c>
      <c r="AB95" s="7" t="s">
        <v>1085</v>
      </c>
      <c r="AC95" s="4">
        <f t="shared" si="13"/>
        <v>0</v>
      </c>
      <c r="AD95" s="4">
        <f t="shared" si="14"/>
        <v>0</v>
      </c>
      <c r="AE95" s="4">
        <f t="shared" si="15"/>
        <v>0</v>
      </c>
      <c r="AF95" s="4">
        <f t="shared" si="16"/>
        <v>0</v>
      </c>
      <c r="AG95" s="4">
        <f t="shared" si="17"/>
        <v>1</v>
      </c>
      <c r="AH95" s="20" t="s">
        <v>647</v>
      </c>
      <c r="AI95" s="14" t="s">
        <v>535</v>
      </c>
      <c r="AJ95" s="14" t="s">
        <v>1167</v>
      </c>
      <c r="AK95" s="4" t="s">
        <v>1017</v>
      </c>
      <c r="AL95" s="4" t="s">
        <v>647</v>
      </c>
      <c r="AM95" s="47" t="s">
        <v>1141</v>
      </c>
      <c r="AN95" s="7">
        <v>42217</v>
      </c>
      <c r="AO95" s="52">
        <f>(YEAR(AN95)-YEAR(G95))*12+(MONTH(AN95)-MONTH(G95))</f>
        <v>59</v>
      </c>
      <c r="AP95" s="26">
        <v>70362025</v>
      </c>
      <c r="AQ95" s="4" t="s">
        <v>1143</v>
      </c>
      <c r="AR95" s="4" t="s">
        <v>1144</v>
      </c>
      <c r="AS95" s="4" t="s">
        <v>1145</v>
      </c>
      <c r="AT95" s="4" t="s">
        <v>1212</v>
      </c>
    </row>
    <row r="96" spans="1:46" s="4" customFormat="1" x14ac:dyDescent="0.35">
      <c r="A96" s="4" t="s">
        <v>1242</v>
      </c>
      <c r="B96" s="4" t="s">
        <v>8</v>
      </c>
      <c r="C96" s="4" t="s">
        <v>360</v>
      </c>
      <c r="D96" s="4" t="s">
        <v>536</v>
      </c>
      <c r="E96" s="4" t="s">
        <v>662</v>
      </c>
      <c r="F96" s="7">
        <v>35612</v>
      </c>
      <c r="G96" s="7">
        <v>36708</v>
      </c>
      <c r="H96" s="20">
        <f t="shared" si="11"/>
        <v>36</v>
      </c>
      <c r="I96" s="20" t="str">
        <f t="shared" si="12"/>
        <v>Late</v>
      </c>
      <c r="J96" s="47" t="s">
        <v>1161</v>
      </c>
      <c r="K96" s="34">
        <v>2</v>
      </c>
      <c r="M96" s="4" t="s">
        <v>1139</v>
      </c>
      <c r="N96" s="4">
        <v>12470183</v>
      </c>
      <c r="O96" s="7">
        <v>37591</v>
      </c>
      <c r="P96" s="20">
        <f>(YEAR(O96)-YEAR(G96))*12+(MONTH(O96)-MONTH(G96))</f>
        <v>29</v>
      </c>
      <c r="Q96" s="20">
        <f>(YEAR(O96)-YEAR(G96))*12+(MONTH(O96)-MONTH(G96))</f>
        <v>29</v>
      </c>
      <c r="R96" s="25" t="s">
        <v>647</v>
      </c>
      <c r="S96" s="33"/>
      <c r="T96" s="25" t="s">
        <v>647</v>
      </c>
      <c r="U96" s="35"/>
      <c r="V96" s="33">
        <v>404</v>
      </c>
      <c r="W96" s="33">
        <v>404</v>
      </c>
      <c r="X96" s="47" t="s">
        <v>49</v>
      </c>
      <c r="Z96" s="4">
        <v>404</v>
      </c>
      <c r="AA96" s="7" t="s">
        <v>537</v>
      </c>
      <c r="AB96" s="7" t="s">
        <v>1081</v>
      </c>
      <c r="AC96" s="4">
        <f t="shared" si="13"/>
        <v>1</v>
      </c>
      <c r="AD96" s="4">
        <f t="shared" si="14"/>
        <v>0</v>
      </c>
      <c r="AE96" s="4">
        <f t="shared" si="15"/>
        <v>0</v>
      </c>
      <c r="AF96" s="4">
        <f t="shared" si="16"/>
        <v>0</v>
      </c>
      <c r="AG96" s="4">
        <f t="shared" si="17"/>
        <v>0</v>
      </c>
      <c r="AH96" s="20" t="s">
        <v>661</v>
      </c>
      <c r="AI96" s="14" t="s">
        <v>137</v>
      </c>
      <c r="AJ96" s="14" t="s">
        <v>8</v>
      </c>
      <c r="AK96" s="4" t="s">
        <v>1018</v>
      </c>
      <c r="AL96" s="4" t="s">
        <v>647</v>
      </c>
      <c r="AM96" s="47" t="s">
        <v>1127</v>
      </c>
      <c r="AN96" s="7">
        <v>42217</v>
      </c>
      <c r="AO96" s="52">
        <f>(YEAR(AN96)-YEAR(G96))*12+(MONTH(AN96)-MONTH(G96))</f>
        <v>181</v>
      </c>
      <c r="AP96" s="26"/>
    </row>
    <row r="97" spans="1:42" s="4" customFormat="1" x14ac:dyDescent="0.35">
      <c r="A97" s="4" t="s">
        <v>1242</v>
      </c>
      <c r="B97" s="4" t="s">
        <v>8</v>
      </c>
      <c r="C97" s="4" t="s">
        <v>360</v>
      </c>
      <c r="D97" s="4" t="s">
        <v>538</v>
      </c>
      <c r="E97" s="4" t="s">
        <v>662</v>
      </c>
      <c r="F97" s="7">
        <v>36647</v>
      </c>
      <c r="G97" s="7">
        <v>37622</v>
      </c>
      <c r="H97" s="20">
        <f t="shared" si="11"/>
        <v>32</v>
      </c>
      <c r="I97" s="20" t="str">
        <f t="shared" si="12"/>
        <v>Late</v>
      </c>
      <c r="J97" s="47" t="s">
        <v>1161</v>
      </c>
      <c r="K97" s="34">
        <v>2</v>
      </c>
      <c r="M97" s="4" t="s">
        <v>1139</v>
      </c>
      <c r="N97" s="4">
        <v>15710852</v>
      </c>
      <c r="O97" s="7">
        <v>38384</v>
      </c>
      <c r="P97" s="20">
        <f>(YEAR(O97)-YEAR(G97))*12+(MONTH(O97)-MONTH(G97))</f>
        <v>25</v>
      </c>
      <c r="Q97" s="20">
        <f>(YEAR(O97)-YEAR(G97))*12+(MONTH(O97)-MONTH(G97))</f>
        <v>25</v>
      </c>
      <c r="R97" s="25" t="s">
        <v>647</v>
      </c>
      <c r="S97" s="33"/>
      <c r="T97" s="25" t="s">
        <v>647</v>
      </c>
      <c r="U97" s="35"/>
      <c r="V97" s="33">
        <v>472</v>
      </c>
      <c r="W97" s="33">
        <v>472</v>
      </c>
      <c r="X97" s="47" t="s">
        <v>49</v>
      </c>
      <c r="Z97" s="4">
        <v>472</v>
      </c>
      <c r="AA97" s="7" t="s">
        <v>539</v>
      </c>
      <c r="AB97" s="7" t="s">
        <v>1081</v>
      </c>
      <c r="AC97" s="4">
        <f t="shared" si="13"/>
        <v>1</v>
      </c>
      <c r="AD97" s="4">
        <f t="shared" si="14"/>
        <v>0</v>
      </c>
      <c r="AE97" s="4">
        <f t="shared" si="15"/>
        <v>0</v>
      </c>
      <c r="AF97" s="4">
        <f t="shared" si="16"/>
        <v>0</v>
      </c>
      <c r="AG97" s="4">
        <f t="shared" si="17"/>
        <v>0</v>
      </c>
      <c r="AH97" s="20" t="s">
        <v>661</v>
      </c>
      <c r="AI97" s="14" t="s">
        <v>137</v>
      </c>
      <c r="AJ97" s="14" t="s">
        <v>8</v>
      </c>
      <c r="AK97" s="4" t="s">
        <v>1140</v>
      </c>
      <c r="AL97" s="4" t="s">
        <v>647</v>
      </c>
      <c r="AM97" s="47" t="s">
        <v>1127</v>
      </c>
      <c r="AN97" s="7">
        <v>42217</v>
      </c>
      <c r="AO97" s="52">
        <f>(YEAR(AN97)-YEAR(G97))*12+(MONTH(AN97)-MONTH(G97))</f>
        <v>151</v>
      </c>
      <c r="AP97" s="26"/>
    </row>
    <row r="98" spans="1:42" s="4" customFormat="1" x14ac:dyDescent="0.35">
      <c r="A98" s="4" t="s">
        <v>1242</v>
      </c>
      <c r="B98" s="4" t="s">
        <v>8</v>
      </c>
      <c r="C98" s="4" t="s">
        <v>360</v>
      </c>
      <c r="D98" s="4" t="s">
        <v>540</v>
      </c>
      <c r="E98" s="4" t="s">
        <v>662</v>
      </c>
      <c r="F98" s="7">
        <v>36800</v>
      </c>
      <c r="G98" s="7">
        <v>37622</v>
      </c>
      <c r="H98" s="20">
        <f t="shared" si="11"/>
        <v>27</v>
      </c>
      <c r="I98" s="20" t="str">
        <f t="shared" si="12"/>
        <v>Late</v>
      </c>
      <c r="J98" s="47" t="s">
        <v>1161</v>
      </c>
      <c r="K98" s="34">
        <v>2</v>
      </c>
      <c r="M98" s="4" t="s">
        <v>1138</v>
      </c>
      <c r="N98" s="4">
        <v>16856145</v>
      </c>
      <c r="O98" s="7">
        <v>38991</v>
      </c>
      <c r="P98" s="20">
        <f>(YEAR(O98)-YEAR(G98))*12+(MONTH(O98)-MONTH(G98))</f>
        <v>45</v>
      </c>
      <c r="Q98" s="20">
        <f>(YEAR(O98)-YEAR(G98))*12+(MONTH(O98)-MONTH(G98))</f>
        <v>45</v>
      </c>
      <c r="R98" s="25" t="s">
        <v>647</v>
      </c>
      <c r="S98" s="33"/>
      <c r="T98" s="25" t="s">
        <v>647</v>
      </c>
      <c r="U98" s="35"/>
      <c r="V98" s="33">
        <v>55</v>
      </c>
      <c r="W98" s="33">
        <v>55</v>
      </c>
      <c r="X98" s="47" t="s">
        <v>49</v>
      </c>
      <c r="Z98" s="4">
        <v>55</v>
      </c>
      <c r="AA98" s="7" t="s">
        <v>539</v>
      </c>
      <c r="AB98" s="7" t="s">
        <v>1081</v>
      </c>
      <c r="AC98" s="4">
        <f t="shared" si="13"/>
        <v>1</v>
      </c>
      <c r="AD98" s="4">
        <f t="shared" si="14"/>
        <v>0</v>
      </c>
      <c r="AE98" s="4">
        <f t="shared" si="15"/>
        <v>0</v>
      </c>
      <c r="AF98" s="4">
        <f t="shared" si="16"/>
        <v>0</v>
      </c>
      <c r="AG98" s="4">
        <f t="shared" si="17"/>
        <v>0</v>
      </c>
      <c r="AH98" s="20" t="s">
        <v>661</v>
      </c>
      <c r="AI98" s="14" t="s">
        <v>137</v>
      </c>
      <c r="AJ98" s="14" t="s">
        <v>8</v>
      </c>
      <c r="AK98" s="4" t="s">
        <v>1019</v>
      </c>
      <c r="AL98" s="4" t="s">
        <v>647</v>
      </c>
      <c r="AM98" s="47" t="s">
        <v>1127</v>
      </c>
      <c r="AN98" s="7">
        <v>42217</v>
      </c>
      <c r="AO98" s="52">
        <f>(YEAR(AN98)-YEAR(G98))*12+(MONTH(AN98)-MONTH(G98))</f>
        <v>151</v>
      </c>
      <c r="AP98" s="26"/>
    </row>
    <row r="99" spans="1:42" s="4" customFormat="1" x14ac:dyDescent="0.35">
      <c r="A99" s="4" t="s">
        <v>1242</v>
      </c>
      <c r="B99" s="4" t="s">
        <v>8</v>
      </c>
      <c r="C99" s="4" t="s">
        <v>360</v>
      </c>
      <c r="D99" s="4" t="s">
        <v>541</v>
      </c>
      <c r="E99" s="4" t="s">
        <v>662</v>
      </c>
      <c r="F99" s="7">
        <v>37377</v>
      </c>
      <c r="G99" s="7">
        <v>38534</v>
      </c>
      <c r="H99" s="20">
        <f t="shared" si="11"/>
        <v>38</v>
      </c>
      <c r="I99" s="20" t="str">
        <f t="shared" si="12"/>
        <v>Late</v>
      </c>
      <c r="J99" s="47" t="s">
        <v>4</v>
      </c>
      <c r="K99" s="34"/>
      <c r="N99" s="4" t="s">
        <v>4</v>
      </c>
      <c r="O99" s="5"/>
      <c r="P99" s="20"/>
      <c r="Q99" s="20"/>
      <c r="R99" s="25" t="s">
        <v>647</v>
      </c>
      <c r="S99" s="33"/>
      <c r="T99" s="25" t="s">
        <v>647</v>
      </c>
      <c r="U99" s="35"/>
      <c r="V99" s="33"/>
      <c r="W99" s="33"/>
      <c r="X99" s="47" t="s">
        <v>49</v>
      </c>
      <c r="Z99" s="4">
        <v>254</v>
      </c>
      <c r="AA99" s="7" t="s">
        <v>539</v>
      </c>
      <c r="AB99" s="7" t="s">
        <v>1081</v>
      </c>
      <c r="AC99" s="4">
        <f t="shared" si="13"/>
        <v>1</v>
      </c>
      <c r="AD99" s="4">
        <f t="shared" si="14"/>
        <v>0</v>
      </c>
      <c r="AE99" s="4">
        <f t="shared" si="15"/>
        <v>0</v>
      </c>
      <c r="AF99" s="4">
        <f t="shared" si="16"/>
        <v>0</v>
      </c>
      <c r="AG99" s="4">
        <f t="shared" si="17"/>
        <v>0</v>
      </c>
      <c r="AH99" s="20" t="s">
        <v>661</v>
      </c>
      <c r="AI99" s="14" t="s">
        <v>137</v>
      </c>
      <c r="AJ99" s="14" t="s">
        <v>8</v>
      </c>
      <c r="AK99" s="4" t="s">
        <v>1020</v>
      </c>
      <c r="AL99" s="4" t="s">
        <v>647</v>
      </c>
      <c r="AM99" s="47" t="s">
        <v>1127</v>
      </c>
      <c r="AN99" s="7">
        <v>42217</v>
      </c>
      <c r="AO99" s="52">
        <f>(YEAR(AN99)-YEAR(G99))*12+(MONTH(AN99)-MONTH(G99))</f>
        <v>121</v>
      </c>
      <c r="AP99" s="26"/>
    </row>
    <row r="100" spans="1:42" s="4" customFormat="1" x14ac:dyDescent="0.35">
      <c r="A100" s="4" t="s">
        <v>1242</v>
      </c>
      <c r="B100" s="4" t="s">
        <v>8</v>
      </c>
      <c r="C100" s="4" t="s">
        <v>360</v>
      </c>
      <c r="D100" s="4" t="s">
        <v>542</v>
      </c>
      <c r="E100" s="4" t="s">
        <v>662</v>
      </c>
      <c r="F100" s="7">
        <v>38139</v>
      </c>
      <c r="G100" s="7">
        <v>39022</v>
      </c>
      <c r="H100" s="20">
        <f t="shared" si="11"/>
        <v>29</v>
      </c>
      <c r="I100" s="20" t="str">
        <f t="shared" si="12"/>
        <v>Late</v>
      </c>
      <c r="J100" s="47" t="s">
        <v>1161</v>
      </c>
      <c r="K100" s="34">
        <v>2</v>
      </c>
      <c r="M100" s="4" t="s">
        <v>691</v>
      </c>
      <c r="N100" s="4">
        <v>19086083</v>
      </c>
      <c r="O100" s="7">
        <v>39873</v>
      </c>
      <c r="P100" s="20">
        <f>(YEAR(O100)-YEAR(G100))*12+(MONTH(O100)-MONTH(G100))</f>
        <v>28</v>
      </c>
      <c r="Q100" s="20">
        <f>(YEAR(O100)-YEAR(G100))*12+(MONTH(O100)-MONTH(G100))</f>
        <v>28</v>
      </c>
      <c r="R100" s="25" t="s">
        <v>647</v>
      </c>
      <c r="S100" s="33"/>
      <c r="T100" s="25" t="s">
        <v>647</v>
      </c>
      <c r="U100" s="35"/>
      <c r="V100" s="33">
        <v>306</v>
      </c>
      <c r="W100" s="33">
        <v>306</v>
      </c>
      <c r="X100" s="47" t="s">
        <v>49</v>
      </c>
      <c r="Z100" s="4">
        <v>306</v>
      </c>
      <c r="AA100" s="7" t="s">
        <v>539</v>
      </c>
      <c r="AB100" s="7" t="s">
        <v>1081</v>
      </c>
      <c r="AC100" s="4">
        <f t="shared" si="13"/>
        <v>1</v>
      </c>
      <c r="AD100" s="4">
        <f t="shared" si="14"/>
        <v>0</v>
      </c>
      <c r="AE100" s="4">
        <f t="shared" si="15"/>
        <v>0</v>
      </c>
      <c r="AF100" s="4">
        <f t="shared" si="16"/>
        <v>0</v>
      </c>
      <c r="AG100" s="4">
        <f t="shared" si="17"/>
        <v>0</v>
      </c>
      <c r="AH100" s="20" t="s">
        <v>661</v>
      </c>
      <c r="AI100" s="14" t="s">
        <v>137</v>
      </c>
      <c r="AJ100" s="14" t="s">
        <v>8</v>
      </c>
      <c r="AK100" s="4" t="s">
        <v>1021</v>
      </c>
      <c r="AL100" s="4" t="s">
        <v>661</v>
      </c>
      <c r="AM100" s="47" t="s">
        <v>1127</v>
      </c>
      <c r="AN100" s="7">
        <v>42217</v>
      </c>
      <c r="AO100" s="52">
        <f>(YEAR(AN100)-YEAR(G100))*12+(MONTH(AN100)-MONTH(G100))</f>
        <v>105</v>
      </c>
      <c r="AP100" s="26"/>
    </row>
    <row r="101" spans="1:42" s="4" customFormat="1" x14ac:dyDescent="0.35">
      <c r="A101" s="4" t="s">
        <v>1242</v>
      </c>
      <c r="B101" s="4" t="s">
        <v>8</v>
      </c>
      <c r="C101" s="4" t="s">
        <v>360</v>
      </c>
      <c r="D101" s="4" t="s">
        <v>543</v>
      </c>
      <c r="E101" s="4" t="s">
        <v>662</v>
      </c>
      <c r="F101" s="7">
        <v>37165</v>
      </c>
      <c r="G101" s="7">
        <v>39052</v>
      </c>
      <c r="H101" s="20">
        <f t="shared" si="11"/>
        <v>62</v>
      </c>
      <c r="I101" s="20" t="str">
        <f t="shared" si="12"/>
        <v>Late</v>
      </c>
      <c r="J101" s="47" t="s">
        <v>4</v>
      </c>
      <c r="K101" s="34"/>
      <c r="N101" s="4" t="s">
        <v>4</v>
      </c>
      <c r="O101" s="5"/>
      <c r="P101" s="20"/>
      <c r="Q101" s="20"/>
      <c r="R101" s="25" t="s">
        <v>647</v>
      </c>
      <c r="S101" s="33"/>
      <c r="T101" s="25" t="s">
        <v>647</v>
      </c>
      <c r="U101" s="35"/>
      <c r="V101" s="33"/>
      <c r="W101" s="33"/>
      <c r="X101" s="47" t="s">
        <v>49</v>
      </c>
      <c r="Z101" s="4">
        <v>254</v>
      </c>
      <c r="AA101" s="7" t="s">
        <v>539</v>
      </c>
      <c r="AB101" s="7" t="s">
        <v>1081</v>
      </c>
      <c r="AC101" s="4">
        <f t="shared" si="13"/>
        <v>1</v>
      </c>
      <c r="AD101" s="4">
        <f t="shared" si="14"/>
        <v>0</v>
      </c>
      <c r="AE101" s="4">
        <f t="shared" si="15"/>
        <v>0</v>
      </c>
      <c r="AF101" s="4">
        <f t="shared" si="16"/>
        <v>0</v>
      </c>
      <c r="AG101" s="4">
        <f t="shared" si="17"/>
        <v>0</v>
      </c>
      <c r="AH101" s="20" t="s">
        <v>661</v>
      </c>
      <c r="AI101" s="14" t="s">
        <v>137</v>
      </c>
      <c r="AJ101" s="14" t="s">
        <v>8</v>
      </c>
      <c r="AK101" s="4" t="s">
        <v>1022</v>
      </c>
      <c r="AL101" s="4" t="s">
        <v>647</v>
      </c>
      <c r="AM101" s="47" t="s">
        <v>1127</v>
      </c>
      <c r="AN101" s="7">
        <v>42217</v>
      </c>
      <c r="AO101" s="52">
        <f>(YEAR(AN101)-YEAR(G101))*12+(MONTH(AN101)-MONTH(G101))</f>
        <v>104</v>
      </c>
      <c r="AP101" s="26"/>
    </row>
    <row r="102" spans="1:42" s="4" customFormat="1" x14ac:dyDescent="0.35">
      <c r="A102" s="4" t="s">
        <v>1242</v>
      </c>
      <c r="B102" s="4" t="s">
        <v>8</v>
      </c>
      <c r="C102" s="4" t="s">
        <v>360</v>
      </c>
      <c r="D102" s="4" t="s">
        <v>544</v>
      </c>
      <c r="E102" s="4" t="s">
        <v>657</v>
      </c>
      <c r="F102" s="7">
        <v>38200</v>
      </c>
      <c r="G102" s="7">
        <v>39142</v>
      </c>
      <c r="H102" s="20">
        <f t="shared" si="11"/>
        <v>31</v>
      </c>
      <c r="I102" s="20" t="str">
        <f t="shared" si="12"/>
        <v>Late</v>
      </c>
      <c r="J102" s="47" t="s">
        <v>4</v>
      </c>
      <c r="K102" s="34"/>
      <c r="N102" s="4" t="s">
        <v>4</v>
      </c>
      <c r="O102" s="5"/>
      <c r="P102" s="20"/>
      <c r="Q102" s="20"/>
      <c r="R102" s="25" t="s">
        <v>647</v>
      </c>
      <c r="S102" s="33"/>
      <c r="T102" s="25" t="s">
        <v>647</v>
      </c>
      <c r="U102" s="35"/>
      <c r="V102" s="33"/>
      <c r="W102" s="33"/>
      <c r="X102" s="47" t="s">
        <v>49</v>
      </c>
      <c r="Z102" s="4">
        <v>376</v>
      </c>
      <c r="AA102" s="7" t="s">
        <v>545</v>
      </c>
      <c r="AB102" s="7" t="s">
        <v>1081</v>
      </c>
      <c r="AC102" s="4">
        <f t="shared" si="13"/>
        <v>1</v>
      </c>
      <c r="AD102" s="4">
        <f t="shared" si="14"/>
        <v>0</v>
      </c>
      <c r="AE102" s="4">
        <f t="shared" si="15"/>
        <v>0</v>
      </c>
      <c r="AF102" s="4">
        <f t="shared" si="16"/>
        <v>0</v>
      </c>
      <c r="AG102" s="4">
        <f t="shared" si="17"/>
        <v>0</v>
      </c>
      <c r="AH102" s="20" t="s">
        <v>661</v>
      </c>
      <c r="AI102" s="14" t="s">
        <v>546</v>
      </c>
      <c r="AJ102" s="14" t="s">
        <v>22</v>
      </c>
      <c r="AK102" s="4" t="s">
        <v>1023</v>
      </c>
      <c r="AL102" s="4" t="s">
        <v>647</v>
      </c>
      <c r="AM102" s="47" t="s">
        <v>1127</v>
      </c>
      <c r="AN102" s="7">
        <v>42217</v>
      </c>
      <c r="AO102" s="52">
        <f>(YEAR(AN102)-YEAR(G102))*12+(MONTH(AN102)-MONTH(G102))</f>
        <v>101</v>
      </c>
      <c r="AP102" s="26"/>
    </row>
    <row r="103" spans="1:42" s="4" customFormat="1" x14ac:dyDescent="0.35">
      <c r="A103" s="4" t="s">
        <v>1242</v>
      </c>
      <c r="B103" s="4" t="s">
        <v>8</v>
      </c>
      <c r="C103" s="4" t="s">
        <v>360</v>
      </c>
      <c r="D103" s="4" t="s">
        <v>547</v>
      </c>
      <c r="E103" s="4" t="s">
        <v>975</v>
      </c>
      <c r="F103" s="7">
        <v>38991</v>
      </c>
      <c r="G103" s="7">
        <v>39264</v>
      </c>
      <c r="H103" s="20">
        <f t="shared" si="11"/>
        <v>9</v>
      </c>
      <c r="I103" s="20" t="str">
        <f t="shared" si="12"/>
        <v>Late</v>
      </c>
      <c r="J103" s="47" t="s">
        <v>4</v>
      </c>
      <c r="K103" s="34"/>
      <c r="N103" s="4" t="s">
        <v>4</v>
      </c>
      <c r="O103" s="5"/>
      <c r="P103" s="20"/>
      <c r="Q103" s="20"/>
      <c r="R103" s="25" t="s">
        <v>647</v>
      </c>
      <c r="S103" s="33"/>
      <c r="T103" s="25" t="s">
        <v>647</v>
      </c>
      <c r="U103" s="35"/>
      <c r="V103" s="33"/>
      <c r="W103" s="33"/>
      <c r="X103" s="47" t="s">
        <v>49</v>
      </c>
      <c r="Z103" s="4">
        <v>200</v>
      </c>
      <c r="AA103" s="7" t="s">
        <v>537</v>
      </c>
      <c r="AB103" s="7" t="s">
        <v>1081</v>
      </c>
      <c r="AC103" s="4">
        <f t="shared" si="13"/>
        <v>1</v>
      </c>
      <c r="AD103" s="4">
        <f t="shared" si="14"/>
        <v>0</v>
      </c>
      <c r="AE103" s="4">
        <f t="shared" si="15"/>
        <v>0</v>
      </c>
      <c r="AF103" s="4">
        <f t="shared" si="16"/>
        <v>0</v>
      </c>
      <c r="AG103" s="4">
        <f t="shared" si="17"/>
        <v>0</v>
      </c>
      <c r="AH103" s="20" t="s">
        <v>661</v>
      </c>
      <c r="AI103" s="14" t="s">
        <v>137</v>
      </c>
      <c r="AJ103" s="14" t="s">
        <v>8</v>
      </c>
      <c r="AK103" s="4" t="s">
        <v>1024</v>
      </c>
      <c r="AL103" s="4" t="s">
        <v>647</v>
      </c>
      <c r="AM103" s="47" t="s">
        <v>1127</v>
      </c>
      <c r="AN103" s="7">
        <v>42217</v>
      </c>
      <c r="AO103" s="52">
        <f>(YEAR(AN103)-YEAR(G103))*12+(MONTH(AN103)-MONTH(G103))</f>
        <v>97</v>
      </c>
      <c r="AP103" s="26"/>
    </row>
    <row r="104" spans="1:42" s="4" customFormat="1" x14ac:dyDescent="0.35">
      <c r="A104" s="4" t="s">
        <v>1242</v>
      </c>
      <c r="B104" s="4" t="s">
        <v>8</v>
      </c>
      <c r="C104" s="4" t="s">
        <v>360</v>
      </c>
      <c r="D104" s="4" t="s">
        <v>548</v>
      </c>
      <c r="E104" s="4" t="s">
        <v>662</v>
      </c>
      <c r="F104" s="7">
        <v>38657</v>
      </c>
      <c r="G104" s="7">
        <v>39539</v>
      </c>
      <c r="H104" s="20">
        <f t="shared" si="11"/>
        <v>29</v>
      </c>
      <c r="I104" s="20" t="str">
        <f t="shared" si="12"/>
        <v>Early</v>
      </c>
      <c r="J104" s="47" t="s">
        <v>1161</v>
      </c>
      <c r="K104" s="34">
        <v>0</v>
      </c>
      <c r="L104" s="4" t="s">
        <v>661</v>
      </c>
      <c r="M104" s="4" t="s">
        <v>1026</v>
      </c>
      <c r="N104" s="4">
        <v>19776408</v>
      </c>
      <c r="O104" s="7">
        <v>40057</v>
      </c>
      <c r="P104" s="20">
        <f>(YEAR(O104)-YEAR(G104))*12+(MONTH(O104)-MONTH(G104))</f>
        <v>17</v>
      </c>
      <c r="Q104" s="20">
        <f>(YEAR(O104)-YEAR(G104))*12+(MONTH(O104)-MONTH(G104))</f>
        <v>17</v>
      </c>
      <c r="R104" s="25" t="s">
        <v>661</v>
      </c>
      <c r="S104" s="29">
        <v>40238</v>
      </c>
      <c r="T104" s="25" t="s">
        <v>647</v>
      </c>
      <c r="U104" s="35"/>
      <c r="V104" s="33">
        <v>1176</v>
      </c>
      <c r="W104" s="33">
        <v>1176</v>
      </c>
      <c r="X104" s="47" t="s">
        <v>49</v>
      </c>
      <c r="Z104" s="4">
        <v>1174</v>
      </c>
      <c r="AA104" s="7" t="s">
        <v>539</v>
      </c>
      <c r="AB104" s="7" t="s">
        <v>1081</v>
      </c>
      <c r="AC104" s="4">
        <f t="shared" si="13"/>
        <v>1</v>
      </c>
      <c r="AD104" s="4">
        <f t="shared" si="14"/>
        <v>0</v>
      </c>
      <c r="AE104" s="4">
        <f t="shared" si="15"/>
        <v>0</v>
      </c>
      <c r="AF104" s="4">
        <f t="shared" si="16"/>
        <v>0</v>
      </c>
      <c r="AG104" s="4">
        <f t="shared" si="17"/>
        <v>0</v>
      </c>
      <c r="AH104" s="20" t="s">
        <v>661</v>
      </c>
      <c r="AI104" s="14" t="s">
        <v>137</v>
      </c>
      <c r="AJ104" s="14" t="s">
        <v>8</v>
      </c>
      <c r="AK104" s="4" t="s">
        <v>1025</v>
      </c>
      <c r="AL104" s="4" t="s">
        <v>647</v>
      </c>
      <c r="AM104" s="47" t="s">
        <v>986</v>
      </c>
      <c r="AN104" s="7">
        <v>42217</v>
      </c>
      <c r="AO104" s="52">
        <f>(YEAR(AN104)-YEAR(G104))*12+(MONTH(AN104)-MONTH(G104))</f>
        <v>88</v>
      </c>
      <c r="AP104" s="26"/>
    </row>
    <row r="105" spans="1:42" s="4" customFormat="1" x14ac:dyDescent="0.35">
      <c r="A105" s="4" t="s">
        <v>1242</v>
      </c>
      <c r="B105" s="4" t="s">
        <v>8</v>
      </c>
      <c r="C105" s="4" t="s">
        <v>360</v>
      </c>
      <c r="D105" s="4" t="s">
        <v>549</v>
      </c>
      <c r="E105" s="4" t="s">
        <v>975</v>
      </c>
      <c r="F105" s="7">
        <v>38504</v>
      </c>
      <c r="G105" s="7">
        <v>39600</v>
      </c>
      <c r="H105" s="20">
        <f t="shared" si="11"/>
        <v>36</v>
      </c>
      <c r="I105" s="20" t="str">
        <f t="shared" si="12"/>
        <v>Early</v>
      </c>
      <c r="J105" s="47" t="s">
        <v>1161</v>
      </c>
      <c r="K105" s="34">
        <v>1</v>
      </c>
      <c r="M105" s="4" t="s">
        <v>1028</v>
      </c>
      <c r="N105" s="4">
        <v>21500280</v>
      </c>
      <c r="O105" s="7">
        <v>40756</v>
      </c>
      <c r="P105" s="20">
        <f>(YEAR(O105)-YEAR(G105))*12+(MONTH(O105)-MONTH(G105))</f>
        <v>38</v>
      </c>
      <c r="Q105" s="20">
        <f>(YEAR(O105)-YEAR(G105))*12+(MONTH(O105)-MONTH(G105))</f>
        <v>38</v>
      </c>
      <c r="R105" s="25" t="s">
        <v>647</v>
      </c>
      <c r="S105" s="33"/>
      <c r="T105" s="25" t="s">
        <v>647</v>
      </c>
      <c r="U105" s="35"/>
      <c r="V105" s="33">
        <v>55</v>
      </c>
      <c r="W105" s="33">
        <v>55</v>
      </c>
      <c r="X105" s="47" t="s">
        <v>666</v>
      </c>
      <c r="Z105" s="4">
        <v>40</v>
      </c>
      <c r="AA105" s="7" t="s">
        <v>550</v>
      </c>
      <c r="AB105" s="7" t="s">
        <v>1252</v>
      </c>
      <c r="AC105" s="4">
        <f t="shared" si="13"/>
        <v>0</v>
      </c>
      <c r="AD105" s="4">
        <f t="shared" si="14"/>
        <v>0</v>
      </c>
      <c r="AE105" s="4">
        <f t="shared" si="15"/>
        <v>0</v>
      </c>
      <c r="AF105" s="4">
        <f t="shared" si="16"/>
        <v>1</v>
      </c>
      <c r="AG105" s="4">
        <f t="shared" si="17"/>
        <v>0</v>
      </c>
      <c r="AH105" s="20" t="s">
        <v>647</v>
      </c>
      <c r="AI105" s="14" t="s">
        <v>137</v>
      </c>
      <c r="AJ105" s="14" t="s">
        <v>8</v>
      </c>
      <c r="AK105" s="4" t="s">
        <v>1027</v>
      </c>
      <c r="AL105" s="4" t="s">
        <v>647</v>
      </c>
      <c r="AM105" s="47" t="s">
        <v>986</v>
      </c>
      <c r="AN105" s="7">
        <v>42217</v>
      </c>
      <c r="AO105" s="52">
        <f>(YEAR(AN105)-YEAR(G105))*12+(MONTH(AN105)-MONTH(G105))</f>
        <v>86</v>
      </c>
      <c r="AP105" s="26"/>
    </row>
    <row r="106" spans="1:42" s="4" customFormat="1" x14ac:dyDescent="0.35">
      <c r="A106" s="4" t="s">
        <v>1242</v>
      </c>
      <c r="B106" s="4" t="s">
        <v>8</v>
      </c>
      <c r="C106" s="4" t="s">
        <v>360</v>
      </c>
      <c r="D106" s="4" t="s">
        <v>351</v>
      </c>
      <c r="E106" s="4" t="s">
        <v>659</v>
      </c>
      <c r="F106" s="7">
        <v>40118</v>
      </c>
      <c r="G106" s="7">
        <v>40210</v>
      </c>
      <c r="H106" s="20">
        <f t="shared" si="11"/>
        <v>3</v>
      </c>
      <c r="I106" s="20" t="str">
        <f t="shared" si="12"/>
        <v>Early</v>
      </c>
      <c r="J106" s="47" t="s">
        <v>4</v>
      </c>
      <c r="K106" s="34"/>
      <c r="N106" s="4" t="s">
        <v>4</v>
      </c>
      <c r="O106" s="5"/>
      <c r="P106" s="20"/>
      <c r="Q106" s="20"/>
      <c r="R106" s="25" t="s">
        <v>661</v>
      </c>
      <c r="S106" s="29">
        <v>42186</v>
      </c>
      <c r="T106" s="25" t="s">
        <v>647</v>
      </c>
      <c r="U106" s="35"/>
      <c r="V106" s="33"/>
      <c r="W106" s="33"/>
      <c r="X106" s="47" t="s">
        <v>49</v>
      </c>
      <c r="Z106" s="4">
        <v>24</v>
      </c>
      <c r="AA106" s="7" t="s">
        <v>337</v>
      </c>
      <c r="AB106" s="7" t="s">
        <v>1081</v>
      </c>
      <c r="AC106" s="4">
        <f t="shared" si="13"/>
        <v>1</v>
      </c>
      <c r="AD106" s="4">
        <f t="shared" si="14"/>
        <v>0</v>
      </c>
      <c r="AE106" s="4">
        <f t="shared" si="15"/>
        <v>0</v>
      </c>
      <c r="AF106" s="4">
        <f t="shared" si="16"/>
        <v>0</v>
      </c>
      <c r="AG106" s="4">
        <f t="shared" si="17"/>
        <v>0</v>
      </c>
      <c r="AH106" s="20" t="s">
        <v>661</v>
      </c>
      <c r="AI106" s="14" t="s">
        <v>41</v>
      </c>
      <c r="AJ106" s="14" t="s">
        <v>660</v>
      </c>
      <c r="AK106" s="4" t="s">
        <v>1029</v>
      </c>
      <c r="AL106" s="4" t="s">
        <v>647</v>
      </c>
      <c r="AM106" s="47" t="s">
        <v>1127</v>
      </c>
      <c r="AN106" s="7">
        <v>42217</v>
      </c>
      <c r="AO106" s="52">
        <f>(YEAR(AN106)-YEAR(G106))*12+(MONTH(AN106)-MONTH(G106))</f>
        <v>66</v>
      </c>
      <c r="AP106" s="26"/>
    </row>
    <row r="107" spans="1:42" s="4" customFormat="1" x14ac:dyDescent="0.35">
      <c r="A107" s="4" t="s">
        <v>1242</v>
      </c>
      <c r="B107" s="4" t="s">
        <v>8</v>
      </c>
      <c r="C107" s="4" t="s">
        <v>360</v>
      </c>
      <c r="D107" s="4" t="s">
        <v>352</v>
      </c>
      <c r="E107" s="4" t="s">
        <v>659</v>
      </c>
      <c r="F107" s="7">
        <v>40118</v>
      </c>
      <c r="G107" s="7">
        <v>40210</v>
      </c>
      <c r="H107" s="20">
        <f t="shared" si="11"/>
        <v>3</v>
      </c>
      <c r="I107" s="20" t="str">
        <f t="shared" si="12"/>
        <v>Early</v>
      </c>
      <c r="J107" s="47" t="s">
        <v>4</v>
      </c>
      <c r="K107" s="34"/>
      <c r="N107" s="4" t="s">
        <v>4</v>
      </c>
      <c r="O107" s="5"/>
      <c r="P107" s="20"/>
      <c r="Q107" s="20"/>
      <c r="R107" s="25" t="s">
        <v>661</v>
      </c>
      <c r="S107" s="29">
        <v>42186</v>
      </c>
      <c r="T107" s="25" t="s">
        <v>647</v>
      </c>
      <c r="U107" s="35"/>
      <c r="V107" s="33"/>
      <c r="W107" s="33"/>
      <c r="X107" s="47" t="s">
        <v>49</v>
      </c>
      <c r="Z107" s="4">
        <v>24</v>
      </c>
      <c r="AA107" s="7" t="s">
        <v>337</v>
      </c>
      <c r="AB107" s="7" t="s">
        <v>1081</v>
      </c>
      <c r="AC107" s="4">
        <f t="shared" si="13"/>
        <v>1</v>
      </c>
      <c r="AD107" s="4">
        <f t="shared" si="14"/>
        <v>0</v>
      </c>
      <c r="AE107" s="4">
        <f t="shared" si="15"/>
        <v>0</v>
      </c>
      <c r="AF107" s="4">
        <f t="shared" si="16"/>
        <v>0</v>
      </c>
      <c r="AG107" s="4">
        <f t="shared" si="17"/>
        <v>0</v>
      </c>
      <c r="AH107" s="20" t="s">
        <v>661</v>
      </c>
      <c r="AI107" s="14" t="s">
        <v>41</v>
      </c>
      <c r="AJ107" s="14" t="s">
        <v>660</v>
      </c>
      <c r="AK107" s="4" t="s">
        <v>1030</v>
      </c>
      <c r="AL107" s="4" t="s">
        <v>647</v>
      </c>
      <c r="AM107" s="47" t="s">
        <v>1127</v>
      </c>
      <c r="AN107" s="7">
        <v>42217</v>
      </c>
      <c r="AO107" s="52">
        <f>(YEAR(AN107)-YEAR(G107))*12+(MONTH(AN107)-MONTH(G107))</f>
        <v>66</v>
      </c>
      <c r="AP107" s="26"/>
    </row>
    <row r="108" spans="1:42" s="4" customFormat="1" x14ac:dyDescent="0.35">
      <c r="A108" s="4" t="s">
        <v>1242</v>
      </c>
      <c r="B108" s="4" t="s">
        <v>8</v>
      </c>
      <c r="C108" s="4" t="s">
        <v>360</v>
      </c>
      <c r="D108" s="4" t="s">
        <v>551</v>
      </c>
      <c r="E108" s="4" t="s">
        <v>975</v>
      </c>
      <c r="F108" s="7">
        <v>39722</v>
      </c>
      <c r="G108" s="7">
        <v>40238</v>
      </c>
      <c r="H108" s="20">
        <f t="shared" si="11"/>
        <v>17</v>
      </c>
      <c r="I108" s="20" t="str">
        <f t="shared" si="12"/>
        <v>Early</v>
      </c>
      <c r="J108" s="47" t="s">
        <v>1161</v>
      </c>
      <c r="K108" s="34">
        <v>2</v>
      </c>
      <c r="M108" s="4" t="s">
        <v>1137</v>
      </c>
      <c r="N108" s="4">
        <v>23176073</v>
      </c>
      <c r="O108" s="7">
        <v>41275</v>
      </c>
      <c r="P108" s="20">
        <f>(YEAR(O108)-YEAR(G108))*12+(MONTH(O108)-MONTH(G108))</f>
        <v>34</v>
      </c>
      <c r="Q108" s="20">
        <f>(YEAR(O108)-YEAR(G108))*12+(MONTH(O108)-MONTH(G108))</f>
        <v>34</v>
      </c>
      <c r="R108" s="25" t="s">
        <v>647</v>
      </c>
      <c r="S108" s="35"/>
      <c r="T108" s="25" t="s">
        <v>647</v>
      </c>
      <c r="U108" s="35"/>
      <c r="V108" s="33">
        <v>109</v>
      </c>
      <c r="W108" s="33">
        <v>109</v>
      </c>
      <c r="X108" s="47" t="s">
        <v>37</v>
      </c>
      <c r="Y108" s="4" t="s">
        <v>552</v>
      </c>
      <c r="Z108" s="4">
        <v>112</v>
      </c>
      <c r="AA108" s="7" t="s">
        <v>553</v>
      </c>
      <c r="AB108" s="7" t="s">
        <v>1081</v>
      </c>
      <c r="AC108" s="4">
        <f t="shared" si="13"/>
        <v>1</v>
      </c>
      <c r="AD108" s="4">
        <f t="shared" si="14"/>
        <v>0</v>
      </c>
      <c r="AE108" s="4">
        <f t="shared" si="15"/>
        <v>0</v>
      </c>
      <c r="AF108" s="4">
        <f t="shared" si="16"/>
        <v>0</v>
      </c>
      <c r="AG108" s="4">
        <f t="shared" si="17"/>
        <v>0</v>
      </c>
      <c r="AH108" s="20" t="s">
        <v>661</v>
      </c>
      <c r="AI108" s="14" t="s">
        <v>554</v>
      </c>
      <c r="AJ108" s="14" t="s">
        <v>8</v>
      </c>
      <c r="AK108" s="4" t="s">
        <v>1031</v>
      </c>
      <c r="AL108" s="4" t="s">
        <v>647</v>
      </c>
      <c r="AM108" s="47" t="s">
        <v>1127</v>
      </c>
      <c r="AN108" s="7">
        <v>42217</v>
      </c>
      <c r="AO108" s="52">
        <f>(YEAR(AN108)-YEAR(G108))*12+(MONTH(AN108)-MONTH(G108))</f>
        <v>65</v>
      </c>
      <c r="AP108" s="26"/>
    </row>
    <row r="109" spans="1:42" s="4" customFormat="1" x14ac:dyDescent="0.35">
      <c r="A109" s="4" t="s">
        <v>1242</v>
      </c>
      <c r="B109" s="4" t="s">
        <v>8</v>
      </c>
      <c r="C109" s="4" t="s">
        <v>361</v>
      </c>
      <c r="D109" s="4" t="s">
        <v>562</v>
      </c>
      <c r="E109" s="4" t="s">
        <v>657</v>
      </c>
      <c r="F109" s="7">
        <v>36281</v>
      </c>
      <c r="G109" s="7">
        <v>36892</v>
      </c>
      <c r="H109" s="20">
        <f t="shared" si="11"/>
        <v>20</v>
      </c>
      <c r="I109" s="20" t="str">
        <f t="shared" si="12"/>
        <v>Late</v>
      </c>
      <c r="J109" s="47" t="s">
        <v>1161</v>
      </c>
      <c r="K109" s="34">
        <v>4</v>
      </c>
      <c r="M109" s="4" t="s">
        <v>1228</v>
      </c>
      <c r="N109" s="4">
        <v>11391128</v>
      </c>
      <c r="O109" s="7">
        <v>37012</v>
      </c>
      <c r="P109" s="20">
        <f>(YEAR(O109)-YEAR(G109))*12+(MONTH(O109)-MONTH(G109))</f>
        <v>4</v>
      </c>
      <c r="Q109" s="20">
        <f>(YEAR(O109)-YEAR(G109))*12+(MONTH(O109)-MONTH(G109))</f>
        <v>4</v>
      </c>
      <c r="R109" s="25" t="s">
        <v>647</v>
      </c>
      <c r="S109" s="33"/>
      <c r="T109" s="25" t="s">
        <v>647</v>
      </c>
      <c r="U109" s="35"/>
      <c r="V109" s="33">
        <v>10</v>
      </c>
      <c r="W109" s="33">
        <v>10</v>
      </c>
      <c r="X109" s="47" t="s">
        <v>49</v>
      </c>
      <c r="Z109" s="4">
        <v>20</v>
      </c>
      <c r="AA109" s="7" t="s">
        <v>142</v>
      </c>
      <c r="AB109" s="7" t="s">
        <v>1082</v>
      </c>
      <c r="AC109" s="4">
        <f t="shared" si="13"/>
        <v>0</v>
      </c>
      <c r="AD109" s="4">
        <f t="shared" si="14"/>
        <v>0</v>
      </c>
      <c r="AE109" s="4">
        <f t="shared" si="15"/>
        <v>1</v>
      </c>
      <c r="AF109" s="4">
        <f t="shared" si="16"/>
        <v>0</v>
      </c>
      <c r="AG109" s="4">
        <f t="shared" si="17"/>
        <v>0</v>
      </c>
      <c r="AH109" s="20" t="s">
        <v>647</v>
      </c>
      <c r="AI109" s="14" t="s">
        <v>159</v>
      </c>
      <c r="AJ109" s="14" t="s">
        <v>8</v>
      </c>
      <c r="AK109" s="4" t="s">
        <v>1032</v>
      </c>
      <c r="AL109" s="4" t="s">
        <v>647</v>
      </c>
      <c r="AM109" s="47" t="s">
        <v>1127</v>
      </c>
      <c r="AN109" s="7">
        <v>42217</v>
      </c>
      <c r="AO109" s="52">
        <f>(YEAR(AN109)-YEAR(G109))*12+(MONTH(AN109)-MONTH(G109))</f>
        <v>175</v>
      </c>
      <c r="AP109" s="26"/>
    </row>
    <row r="110" spans="1:42" s="4" customFormat="1" x14ac:dyDescent="0.35">
      <c r="A110" s="4" t="s">
        <v>1242</v>
      </c>
      <c r="B110" s="4" t="s">
        <v>8</v>
      </c>
      <c r="C110" s="4" t="s">
        <v>361</v>
      </c>
      <c r="D110" s="4" t="s">
        <v>563</v>
      </c>
      <c r="E110" s="4" t="s">
        <v>659</v>
      </c>
      <c r="F110" s="7">
        <v>37530</v>
      </c>
      <c r="G110" s="7">
        <v>37530</v>
      </c>
      <c r="H110" s="20">
        <f t="shared" si="11"/>
        <v>0</v>
      </c>
      <c r="I110" s="20" t="str">
        <f t="shared" si="12"/>
        <v>Late</v>
      </c>
      <c r="J110" s="47" t="s">
        <v>1161</v>
      </c>
      <c r="K110" s="34">
        <v>1</v>
      </c>
      <c r="M110" s="4" t="s">
        <v>903</v>
      </c>
      <c r="N110" s="4">
        <v>24178238</v>
      </c>
      <c r="O110" s="7">
        <v>41671</v>
      </c>
      <c r="P110" s="20">
        <f t="shared" ref="P110:P115" si="19">(YEAR(O110)-YEAR(G110))*12+(MONTH(O110)-MONTH(G110))</f>
        <v>136</v>
      </c>
      <c r="Q110" s="20">
        <f t="shared" ref="Q110:Q115" si="20">(YEAR(O110)-YEAR(G110))*12+(MONTH(O110)-MONTH(G110))</f>
        <v>136</v>
      </c>
      <c r="R110" s="25" t="s">
        <v>647</v>
      </c>
      <c r="S110" s="34"/>
      <c r="T110" s="25" t="s">
        <v>647</v>
      </c>
      <c r="U110" s="35"/>
      <c r="V110" s="33">
        <v>48</v>
      </c>
      <c r="W110" s="33">
        <v>48</v>
      </c>
      <c r="X110" s="47" t="s">
        <v>49</v>
      </c>
      <c r="Z110" s="4">
        <v>50</v>
      </c>
      <c r="AA110" s="7" t="s">
        <v>564</v>
      </c>
      <c r="AB110" s="7" t="s">
        <v>1081</v>
      </c>
      <c r="AC110" s="4">
        <f t="shared" si="13"/>
        <v>1</v>
      </c>
      <c r="AD110" s="4">
        <f t="shared" si="14"/>
        <v>0</v>
      </c>
      <c r="AE110" s="4">
        <f t="shared" si="15"/>
        <v>0</v>
      </c>
      <c r="AF110" s="4">
        <f t="shared" si="16"/>
        <v>0</v>
      </c>
      <c r="AG110" s="4">
        <f t="shared" si="17"/>
        <v>0</v>
      </c>
      <c r="AH110" s="20" t="s">
        <v>661</v>
      </c>
      <c r="AI110" s="14" t="s">
        <v>41</v>
      </c>
      <c r="AJ110" s="14" t="s">
        <v>660</v>
      </c>
      <c r="AK110" s="4" t="s">
        <v>1033</v>
      </c>
      <c r="AL110" s="4" t="s">
        <v>647</v>
      </c>
      <c r="AM110" s="47" t="s">
        <v>986</v>
      </c>
      <c r="AN110" s="7">
        <v>42217</v>
      </c>
      <c r="AO110" s="52">
        <f>(YEAR(AN110)-YEAR(G110))*12+(MONTH(AN110)-MONTH(G110))</f>
        <v>154</v>
      </c>
      <c r="AP110" s="26"/>
    </row>
    <row r="111" spans="1:42" s="4" customFormat="1" x14ac:dyDescent="0.35">
      <c r="A111" s="4" t="s">
        <v>1242</v>
      </c>
      <c r="B111" s="4" t="s">
        <v>8</v>
      </c>
      <c r="C111" s="4" t="s">
        <v>361</v>
      </c>
      <c r="D111" s="4" t="s">
        <v>565</v>
      </c>
      <c r="E111" s="4" t="s">
        <v>659</v>
      </c>
      <c r="F111" s="7">
        <v>37591</v>
      </c>
      <c r="G111" s="7">
        <v>37681</v>
      </c>
      <c r="H111" s="20">
        <f t="shared" si="11"/>
        <v>3</v>
      </c>
      <c r="I111" s="20" t="str">
        <f t="shared" si="12"/>
        <v>Late</v>
      </c>
      <c r="J111" s="47" t="s">
        <v>1161</v>
      </c>
      <c r="K111" s="34">
        <v>1</v>
      </c>
      <c r="M111" s="4" t="s">
        <v>903</v>
      </c>
      <c r="N111" s="4">
        <v>25773763</v>
      </c>
      <c r="O111" s="7">
        <v>42064</v>
      </c>
      <c r="P111" s="20">
        <f t="shared" si="19"/>
        <v>144</v>
      </c>
      <c r="Q111" s="20">
        <f t="shared" si="20"/>
        <v>144</v>
      </c>
      <c r="R111" s="25" t="s">
        <v>647</v>
      </c>
      <c r="S111" s="34"/>
      <c r="T111" s="25" t="s">
        <v>647</v>
      </c>
      <c r="U111" s="35"/>
      <c r="V111" s="33">
        <v>24</v>
      </c>
      <c r="W111" s="33">
        <v>24</v>
      </c>
      <c r="X111" s="47" t="s">
        <v>49</v>
      </c>
      <c r="Z111" s="4">
        <v>26</v>
      </c>
      <c r="AA111" s="7" t="s">
        <v>378</v>
      </c>
      <c r="AB111" s="7" t="s">
        <v>1081</v>
      </c>
      <c r="AC111" s="4">
        <f t="shared" si="13"/>
        <v>1</v>
      </c>
      <c r="AD111" s="4">
        <f t="shared" si="14"/>
        <v>0</v>
      </c>
      <c r="AE111" s="4">
        <f t="shared" si="15"/>
        <v>0</v>
      </c>
      <c r="AF111" s="4">
        <f t="shared" si="16"/>
        <v>0</v>
      </c>
      <c r="AG111" s="4">
        <f t="shared" si="17"/>
        <v>0</v>
      </c>
      <c r="AH111" s="20" t="s">
        <v>661</v>
      </c>
      <c r="AI111" s="14" t="s">
        <v>41</v>
      </c>
      <c r="AJ111" s="14" t="s">
        <v>660</v>
      </c>
      <c r="AK111" s="4" t="s">
        <v>1034</v>
      </c>
      <c r="AL111" s="4" t="s">
        <v>647</v>
      </c>
      <c r="AM111" s="47" t="s">
        <v>986</v>
      </c>
      <c r="AN111" s="7">
        <v>42217</v>
      </c>
      <c r="AO111" s="52">
        <f>(YEAR(AN111)-YEAR(G111))*12+(MONTH(AN111)-MONTH(G111))</f>
        <v>149</v>
      </c>
      <c r="AP111" s="26"/>
    </row>
    <row r="112" spans="1:42" s="4" customFormat="1" x14ac:dyDescent="0.35">
      <c r="A112" s="4" t="s">
        <v>1242</v>
      </c>
      <c r="B112" s="4" t="s">
        <v>8</v>
      </c>
      <c r="C112" s="4" t="s">
        <v>361</v>
      </c>
      <c r="D112" s="4" t="s">
        <v>566</v>
      </c>
      <c r="E112" s="4" t="s">
        <v>657</v>
      </c>
      <c r="F112" s="7">
        <v>37712</v>
      </c>
      <c r="G112" s="7">
        <v>38018</v>
      </c>
      <c r="H112" s="20">
        <f t="shared" si="11"/>
        <v>10</v>
      </c>
      <c r="I112" s="20" t="str">
        <f t="shared" si="12"/>
        <v>Late</v>
      </c>
      <c r="J112" s="47" t="s">
        <v>1161</v>
      </c>
      <c r="K112" s="34">
        <v>0</v>
      </c>
      <c r="L112" s="4" t="s">
        <v>647</v>
      </c>
      <c r="M112" s="4" t="s">
        <v>1036</v>
      </c>
      <c r="N112" s="4">
        <v>17553743</v>
      </c>
      <c r="O112" s="7">
        <v>39508</v>
      </c>
      <c r="P112" s="20">
        <f t="shared" si="19"/>
        <v>49</v>
      </c>
      <c r="Q112" s="20">
        <f t="shared" si="20"/>
        <v>49</v>
      </c>
      <c r="R112" s="25" t="s">
        <v>647</v>
      </c>
      <c r="S112" s="34"/>
      <c r="T112" s="25" t="s">
        <v>647</v>
      </c>
      <c r="U112" s="35"/>
      <c r="V112" s="33">
        <v>341</v>
      </c>
      <c r="W112" s="33">
        <v>341</v>
      </c>
      <c r="X112" s="47" t="s">
        <v>49</v>
      </c>
      <c r="Z112" s="4">
        <v>341</v>
      </c>
      <c r="AA112" s="7" t="s">
        <v>76</v>
      </c>
      <c r="AB112" s="7" t="s">
        <v>1081</v>
      </c>
      <c r="AC112" s="4">
        <f t="shared" si="13"/>
        <v>1</v>
      </c>
      <c r="AD112" s="4">
        <f t="shared" si="14"/>
        <v>0</v>
      </c>
      <c r="AE112" s="4">
        <f t="shared" si="15"/>
        <v>0</v>
      </c>
      <c r="AF112" s="4">
        <f t="shared" si="16"/>
        <v>0</v>
      </c>
      <c r="AG112" s="4">
        <f t="shared" si="17"/>
        <v>0</v>
      </c>
      <c r="AH112" s="20" t="s">
        <v>661</v>
      </c>
      <c r="AI112" s="14" t="s">
        <v>567</v>
      </c>
      <c r="AJ112" s="14" t="s">
        <v>1166</v>
      </c>
      <c r="AK112" s="4" t="s">
        <v>1035</v>
      </c>
      <c r="AL112" s="4" t="s">
        <v>647</v>
      </c>
      <c r="AM112" s="47" t="s">
        <v>986</v>
      </c>
      <c r="AN112" s="7">
        <v>42217</v>
      </c>
      <c r="AO112" s="52">
        <f>(YEAR(AN112)-YEAR(G112))*12+(MONTH(AN112)-MONTH(G112))</f>
        <v>138</v>
      </c>
      <c r="AP112" s="26"/>
    </row>
    <row r="113" spans="1:46" s="4" customFormat="1" x14ac:dyDescent="0.35">
      <c r="A113" s="4" t="s">
        <v>1242</v>
      </c>
      <c r="B113" s="4" t="s">
        <v>8</v>
      </c>
      <c r="C113" s="4" t="s">
        <v>361</v>
      </c>
      <c r="D113" s="4" t="s">
        <v>568</v>
      </c>
      <c r="E113" s="4" t="s">
        <v>662</v>
      </c>
      <c r="F113" s="7">
        <v>38047</v>
      </c>
      <c r="G113" s="7">
        <v>38534</v>
      </c>
      <c r="H113" s="20">
        <f t="shared" si="11"/>
        <v>16</v>
      </c>
      <c r="I113" s="20" t="str">
        <f t="shared" si="12"/>
        <v>Late</v>
      </c>
      <c r="J113" s="47" t="s">
        <v>1161</v>
      </c>
      <c r="K113" s="34">
        <v>0</v>
      </c>
      <c r="L113" s="4" t="s">
        <v>647</v>
      </c>
      <c r="M113" s="4" t="s">
        <v>1037</v>
      </c>
      <c r="N113" s="4">
        <v>17509486</v>
      </c>
      <c r="O113" s="7">
        <v>39234</v>
      </c>
      <c r="P113" s="20">
        <f t="shared" si="19"/>
        <v>23</v>
      </c>
      <c r="Q113" s="20">
        <f t="shared" si="20"/>
        <v>23</v>
      </c>
      <c r="R113" s="25" t="s">
        <v>647</v>
      </c>
      <c r="S113" s="34"/>
      <c r="T113" s="25" t="s">
        <v>647</v>
      </c>
      <c r="U113" s="35"/>
      <c r="V113" s="33">
        <v>506</v>
      </c>
      <c r="W113" s="33">
        <v>506</v>
      </c>
      <c r="X113" s="47" t="s">
        <v>49</v>
      </c>
      <c r="Z113" s="4">
        <v>506</v>
      </c>
      <c r="AA113" s="7" t="s">
        <v>76</v>
      </c>
      <c r="AB113" s="7" t="s">
        <v>1081</v>
      </c>
      <c r="AC113" s="4">
        <f t="shared" si="13"/>
        <v>1</v>
      </c>
      <c r="AD113" s="4">
        <f t="shared" si="14"/>
        <v>0</v>
      </c>
      <c r="AE113" s="4">
        <f t="shared" si="15"/>
        <v>0</v>
      </c>
      <c r="AF113" s="4">
        <f t="shared" si="16"/>
        <v>0</v>
      </c>
      <c r="AG113" s="4">
        <f t="shared" si="17"/>
        <v>0</v>
      </c>
      <c r="AH113" s="20" t="s">
        <v>661</v>
      </c>
      <c r="AI113" s="14" t="s">
        <v>569</v>
      </c>
      <c r="AJ113" s="14" t="s">
        <v>8</v>
      </c>
      <c r="AK113" s="4" t="s">
        <v>1038</v>
      </c>
      <c r="AL113" s="4" t="s">
        <v>647</v>
      </c>
      <c r="AM113" s="47" t="s">
        <v>986</v>
      </c>
      <c r="AN113" s="7">
        <v>42217</v>
      </c>
      <c r="AO113" s="52">
        <f>(YEAR(AN113)-YEAR(G113))*12+(MONTH(AN113)-MONTH(G113))</f>
        <v>121</v>
      </c>
      <c r="AP113" s="26"/>
    </row>
    <row r="114" spans="1:46" s="4" customFormat="1" x14ac:dyDescent="0.35">
      <c r="A114" s="4" t="s">
        <v>1242</v>
      </c>
      <c r="B114" s="4" t="s">
        <v>8</v>
      </c>
      <c r="C114" s="4" t="s">
        <v>361</v>
      </c>
      <c r="D114" s="4" t="s">
        <v>570</v>
      </c>
      <c r="E114" s="4" t="s">
        <v>662</v>
      </c>
      <c r="F114" s="7">
        <v>38322</v>
      </c>
      <c r="G114" s="7">
        <v>38534</v>
      </c>
      <c r="H114" s="20">
        <f t="shared" si="11"/>
        <v>7</v>
      </c>
      <c r="I114" s="20" t="str">
        <f t="shared" si="12"/>
        <v>Late</v>
      </c>
      <c r="J114" s="47" t="s">
        <v>1161</v>
      </c>
      <c r="K114" s="34">
        <v>0</v>
      </c>
      <c r="L114" s="4" t="s">
        <v>647</v>
      </c>
      <c r="M114" s="4" t="s">
        <v>1040</v>
      </c>
      <c r="N114" s="4">
        <v>17909303</v>
      </c>
      <c r="O114" s="7">
        <v>39326</v>
      </c>
      <c r="P114" s="20">
        <f t="shared" si="19"/>
        <v>26</v>
      </c>
      <c r="Q114" s="20">
        <f t="shared" si="20"/>
        <v>26</v>
      </c>
      <c r="R114" s="25" t="s">
        <v>647</v>
      </c>
      <c r="S114" s="34"/>
      <c r="T114" s="25" t="s">
        <v>647</v>
      </c>
      <c r="U114" s="35"/>
      <c r="V114" s="33">
        <v>116</v>
      </c>
      <c r="W114" s="33">
        <v>116</v>
      </c>
      <c r="X114" s="47" t="s">
        <v>49</v>
      </c>
      <c r="AA114" s="7" t="s">
        <v>76</v>
      </c>
      <c r="AB114" s="7" t="s">
        <v>1081</v>
      </c>
      <c r="AC114" s="4">
        <f t="shared" si="13"/>
        <v>1</v>
      </c>
      <c r="AD114" s="4">
        <f t="shared" si="14"/>
        <v>0</v>
      </c>
      <c r="AE114" s="4">
        <f t="shared" si="15"/>
        <v>0</v>
      </c>
      <c r="AF114" s="4">
        <f t="shared" si="16"/>
        <v>0</v>
      </c>
      <c r="AG114" s="4">
        <f t="shared" si="17"/>
        <v>0</v>
      </c>
      <c r="AH114" s="20" t="s">
        <v>661</v>
      </c>
      <c r="AI114" s="14" t="s">
        <v>137</v>
      </c>
      <c r="AJ114" s="14" t="s">
        <v>8</v>
      </c>
      <c r="AK114" s="4" t="s">
        <v>1039</v>
      </c>
      <c r="AL114" s="4" t="s">
        <v>647</v>
      </c>
      <c r="AM114" s="47" t="s">
        <v>986</v>
      </c>
      <c r="AN114" s="7">
        <v>42217</v>
      </c>
      <c r="AO114" s="52">
        <f>(YEAR(AN114)-YEAR(G114))*12+(MONTH(AN114)-MONTH(G114))</f>
        <v>121</v>
      </c>
      <c r="AP114" s="26"/>
    </row>
    <row r="115" spans="1:46" s="4" customFormat="1" x14ac:dyDescent="0.35">
      <c r="A115" s="4" t="s">
        <v>1242</v>
      </c>
      <c r="B115" s="4" t="s">
        <v>8</v>
      </c>
      <c r="C115" s="4" t="s">
        <v>361</v>
      </c>
      <c r="D115" s="4" t="s">
        <v>571</v>
      </c>
      <c r="E115" s="4" t="s">
        <v>662</v>
      </c>
      <c r="F115" s="7">
        <v>38322</v>
      </c>
      <c r="G115" s="7">
        <v>38534</v>
      </c>
      <c r="H115" s="20">
        <f t="shared" si="11"/>
        <v>7</v>
      </c>
      <c r="I115" s="20" t="str">
        <f t="shared" si="12"/>
        <v>Late</v>
      </c>
      <c r="J115" s="47" t="s">
        <v>1161</v>
      </c>
      <c r="K115" s="34">
        <v>0</v>
      </c>
      <c r="L115" s="4" t="s">
        <v>647</v>
      </c>
      <c r="M115" s="4" t="s">
        <v>1042</v>
      </c>
      <c r="N115" s="4">
        <v>21080009</v>
      </c>
      <c r="O115" s="7">
        <v>40513</v>
      </c>
      <c r="P115" s="20">
        <f t="shared" si="19"/>
        <v>65</v>
      </c>
      <c r="Q115" s="20">
        <f t="shared" si="20"/>
        <v>65</v>
      </c>
      <c r="R115" s="25" t="s">
        <v>647</v>
      </c>
      <c r="S115" s="34"/>
      <c r="T115" s="25" t="s">
        <v>647</v>
      </c>
      <c r="U115" s="35"/>
      <c r="V115" s="33">
        <v>54</v>
      </c>
      <c r="W115" s="33">
        <v>54</v>
      </c>
      <c r="X115" s="47" t="s">
        <v>49</v>
      </c>
      <c r="Z115" s="4">
        <v>58</v>
      </c>
      <c r="AA115" s="7" t="s">
        <v>76</v>
      </c>
      <c r="AB115" s="7" t="s">
        <v>1081</v>
      </c>
      <c r="AC115" s="4">
        <f t="shared" si="13"/>
        <v>1</v>
      </c>
      <c r="AD115" s="4">
        <f t="shared" si="14"/>
        <v>0</v>
      </c>
      <c r="AE115" s="4">
        <f t="shared" si="15"/>
        <v>0</v>
      </c>
      <c r="AF115" s="4">
        <f t="shared" si="16"/>
        <v>0</v>
      </c>
      <c r="AG115" s="4">
        <f t="shared" si="17"/>
        <v>0</v>
      </c>
      <c r="AH115" s="20" t="s">
        <v>661</v>
      </c>
      <c r="AI115" s="14" t="s">
        <v>572</v>
      </c>
      <c r="AJ115" s="14" t="s">
        <v>1166</v>
      </c>
      <c r="AK115" s="4" t="s">
        <v>1041</v>
      </c>
      <c r="AL115" s="4" t="s">
        <v>647</v>
      </c>
      <c r="AM115" s="47" t="s">
        <v>986</v>
      </c>
      <c r="AN115" s="7">
        <v>42217</v>
      </c>
      <c r="AO115" s="52">
        <f>(YEAR(AN115)-YEAR(G115))*12+(MONTH(AN115)-MONTH(G115))</f>
        <v>121</v>
      </c>
      <c r="AP115" s="26"/>
    </row>
    <row r="116" spans="1:46" s="4" customFormat="1" x14ac:dyDescent="0.35">
      <c r="A116" s="4" t="s">
        <v>1242</v>
      </c>
      <c r="B116" s="4" t="s">
        <v>8</v>
      </c>
      <c r="C116" s="4" t="s">
        <v>361</v>
      </c>
      <c r="D116" s="4" t="s">
        <v>573</v>
      </c>
      <c r="E116" s="4" t="s">
        <v>662</v>
      </c>
      <c r="F116" s="7">
        <v>38292</v>
      </c>
      <c r="G116" s="7">
        <v>38626</v>
      </c>
      <c r="H116" s="20">
        <f t="shared" si="11"/>
        <v>11</v>
      </c>
      <c r="I116" s="20" t="str">
        <f t="shared" si="12"/>
        <v>Late</v>
      </c>
      <c r="J116" s="47" t="s">
        <v>4</v>
      </c>
      <c r="K116" s="34"/>
      <c r="N116" s="4" t="s">
        <v>4</v>
      </c>
      <c r="O116" s="5"/>
      <c r="P116" s="20"/>
      <c r="Q116" s="20"/>
      <c r="R116" s="25" t="s">
        <v>647</v>
      </c>
      <c r="S116" s="34"/>
      <c r="T116" s="25" t="s">
        <v>647</v>
      </c>
      <c r="U116" s="35"/>
      <c r="V116" s="33"/>
      <c r="W116" s="33"/>
      <c r="X116" s="47" t="s">
        <v>49</v>
      </c>
      <c r="AA116" s="7" t="s">
        <v>76</v>
      </c>
      <c r="AB116" s="7" t="s">
        <v>1081</v>
      </c>
      <c r="AC116" s="4">
        <f t="shared" si="13"/>
        <v>1</v>
      </c>
      <c r="AD116" s="4">
        <f t="shared" si="14"/>
        <v>0</v>
      </c>
      <c r="AE116" s="4">
        <f t="shared" si="15"/>
        <v>0</v>
      </c>
      <c r="AF116" s="4">
        <f t="shared" si="16"/>
        <v>0</v>
      </c>
      <c r="AG116" s="4">
        <f t="shared" si="17"/>
        <v>0</v>
      </c>
      <c r="AH116" s="20" t="s">
        <v>661</v>
      </c>
      <c r="AI116" s="14" t="s">
        <v>137</v>
      </c>
      <c r="AJ116" s="14" t="s">
        <v>8</v>
      </c>
      <c r="AK116" s="4" t="s">
        <v>1043</v>
      </c>
      <c r="AL116" s="4" t="s">
        <v>647</v>
      </c>
      <c r="AM116" s="47" t="s">
        <v>1127</v>
      </c>
      <c r="AN116" s="7">
        <v>42217</v>
      </c>
      <c r="AO116" s="52">
        <f>(YEAR(AN116)-YEAR(G116))*12+(MONTH(AN116)-MONTH(G116))</f>
        <v>118</v>
      </c>
      <c r="AP116" s="26"/>
    </row>
    <row r="117" spans="1:46" s="4" customFormat="1" x14ac:dyDescent="0.35">
      <c r="A117" s="4" t="s">
        <v>1242</v>
      </c>
      <c r="B117" s="4" t="s">
        <v>8</v>
      </c>
      <c r="C117" s="4" t="s">
        <v>361</v>
      </c>
      <c r="D117" s="4" t="s">
        <v>574</v>
      </c>
      <c r="E117" s="4" t="s">
        <v>657</v>
      </c>
      <c r="F117" s="7">
        <v>38353</v>
      </c>
      <c r="G117" s="7">
        <v>38838</v>
      </c>
      <c r="H117" s="20">
        <f t="shared" si="11"/>
        <v>16</v>
      </c>
      <c r="I117" s="20" t="str">
        <f t="shared" si="12"/>
        <v>Late</v>
      </c>
      <c r="J117" s="47" t="s">
        <v>4</v>
      </c>
      <c r="K117" s="34"/>
      <c r="N117" s="4" t="s">
        <v>4</v>
      </c>
      <c r="O117" s="5"/>
      <c r="P117" s="20"/>
      <c r="Q117" s="20"/>
      <c r="R117" s="25" t="s">
        <v>661</v>
      </c>
      <c r="S117" s="30">
        <v>41671</v>
      </c>
      <c r="T117" s="25" t="s">
        <v>647</v>
      </c>
      <c r="U117" s="35"/>
      <c r="V117" s="33"/>
      <c r="W117" s="33"/>
      <c r="X117" s="47" t="s">
        <v>49</v>
      </c>
      <c r="Z117" s="4">
        <v>64</v>
      </c>
      <c r="AA117" s="7" t="s">
        <v>575</v>
      </c>
      <c r="AB117" s="7" t="s">
        <v>1081</v>
      </c>
      <c r="AC117" s="4">
        <f t="shared" si="13"/>
        <v>1</v>
      </c>
      <c r="AD117" s="4">
        <f t="shared" si="14"/>
        <v>0</v>
      </c>
      <c r="AE117" s="4">
        <f t="shared" si="15"/>
        <v>0</v>
      </c>
      <c r="AF117" s="4">
        <f t="shared" si="16"/>
        <v>0</v>
      </c>
      <c r="AG117" s="4">
        <f t="shared" si="17"/>
        <v>0</v>
      </c>
      <c r="AH117" s="20" t="s">
        <v>661</v>
      </c>
      <c r="AI117" s="14" t="s">
        <v>137</v>
      </c>
      <c r="AJ117" s="14" t="s">
        <v>8</v>
      </c>
      <c r="AK117" s="4" t="s">
        <v>1044</v>
      </c>
      <c r="AL117" s="4" t="s">
        <v>647</v>
      </c>
      <c r="AM117" s="47" t="s">
        <v>1127</v>
      </c>
      <c r="AN117" s="7">
        <v>42217</v>
      </c>
      <c r="AO117" s="52">
        <f>(YEAR(AN117)-YEAR(G117))*12+(MONTH(AN117)-MONTH(G117))</f>
        <v>111</v>
      </c>
      <c r="AP117" s="26"/>
    </row>
    <row r="118" spans="1:46" s="4" customFormat="1" x14ac:dyDescent="0.35">
      <c r="A118" s="4" t="s">
        <v>1242</v>
      </c>
      <c r="B118" s="4" t="s">
        <v>8</v>
      </c>
      <c r="C118" s="4" t="s">
        <v>361</v>
      </c>
      <c r="D118" s="4" t="s">
        <v>576</v>
      </c>
      <c r="E118" s="4" t="s">
        <v>657</v>
      </c>
      <c r="F118" s="7">
        <v>38749</v>
      </c>
      <c r="G118" s="7">
        <v>38869</v>
      </c>
      <c r="H118" s="20">
        <f t="shared" si="11"/>
        <v>4</v>
      </c>
      <c r="I118" s="20" t="str">
        <f t="shared" si="12"/>
        <v>Late</v>
      </c>
      <c r="J118" s="47" t="s">
        <v>4</v>
      </c>
      <c r="K118" s="34"/>
      <c r="N118" s="4" t="s">
        <v>4</v>
      </c>
      <c r="O118" s="5"/>
      <c r="P118" s="20"/>
      <c r="Q118" s="20"/>
      <c r="R118" s="25" t="s">
        <v>661</v>
      </c>
      <c r="S118" s="30">
        <v>39995</v>
      </c>
      <c r="T118" s="25" t="s">
        <v>647</v>
      </c>
      <c r="U118" s="35"/>
      <c r="V118" s="33"/>
      <c r="W118" s="33"/>
      <c r="X118" s="47" t="s">
        <v>49</v>
      </c>
      <c r="Z118" s="4">
        <v>82</v>
      </c>
      <c r="AA118" s="7" t="s">
        <v>76</v>
      </c>
      <c r="AB118" s="7" t="s">
        <v>1081</v>
      </c>
      <c r="AC118" s="4">
        <f t="shared" si="13"/>
        <v>1</v>
      </c>
      <c r="AD118" s="4">
        <f t="shared" si="14"/>
        <v>0</v>
      </c>
      <c r="AE118" s="4">
        <f t="shared" si="15"/>
        <v>0</v>
      </c>
      <c r="AF118" s="4">
        <f t="shared" si="16"/>
        <v>0</v>
      </c>
      <c r="AG118" s="4">
        <f t="shared" si="17"/>
        <v>0</v>
      </c>
      <c r="AH118" s="20" t="s">
        <v>661</v>
      </c>
      <c r="AI118" s="14" t="s">
        <v>137</v>
      </c>
      <c r="AJ118" s="14" t="s">
        <v>8</v>
      </c>
      <c r="AK118" s="4" t="s">
        <v>1045</v>
      </c>
      <c r="AL118" s="4" t="s">
        <v>647</v>
      </c>
      <c r="AM118" s="47" t="s">
        <v>1127</v>
      </c>
      <c r="AN118" s="7">
        <v>42217</v>
      </c>
      <c r="AO118" s="52">
        <f>(YEAR(AN118)-YEAR(G118))*12+(MONTH(AN118)-MONTH(G118))</f>
        <v>110</v>
      </c>
      <c r="AP118" s="26"/>
    </row>
    <row r="119" spans="1:46" s="4" customFormat="1" x14ac:dyDescent="0.35">
      <c r="A119" s="4" t="s">
        <v>1242</v>
      </c>
      <c r="B119" s="4" t="s">
        <v>8</v>
      </c>
      <c r="C119" s="4" t="s">
        <v>361</v>
      </c>
      <c r="D119" s="4" t="s">
        <v>577</v>
      </c>
      <c r="E119" s="4" t="s">
        <v>662</v>
      </c>
      <c r="F119" s="7">
        <v>38657</v>
      </c>
      <c r="G119" s="7">
        <v>38899</v>
      </c>
      <c r="H119" s="20">
        <f t="shared" si="11"/>
        <v>8</v>
      </c>
      <c r="I119" s="20" t="str">
        <f t="shared" si="12"/>
        <v>Late</v>
      </c>
      <c r="J119" s="47" t="s">
        <v>1161</v>
      </c>
      <c r="K119" s="34">
        <v>0</v>
      </c>
      <c r="L119" s="4" t="s">
        <v>647</v>
      </c>
      <c r="M119" s="4" t="s">
        <v>1036</v>
      </c>
      <c r="N119" s="4">
        <v>20813583</v>
      </c>
      <c r="O119" s="7">
        <v>40452</v>
      </c>
      <c r="P119" s="20">
        <f>(YEAR(O119)-YEAR(G119))*12+(MONTH(O119)-MONTH(G119))</f>
        <v>51</v>
      </c>
      <c r="Q119" s="20">
        <f>(YEAR(O119)-YEAR(G119))*12+(MONTH(O119)-MONTH(G119))</f>
        <v>51</v>
      </c>
      <c r="R119" s="25" t="s">
        <v>647</v>
      </c>
      <c r="S119" s="34"/>
      <c r="T119" s="25" t="s">
        <v>647</v>
      </c>
      <c r="U119" s="35"/>
      <c r="V119" s="33">
        <v>67</v>
      </c>
      <c r="W119" s="33">
        <v>67</v>
      </c>
      <c r="X119" s="47" t="s">
        <v>49</v>
      </c>
      <c r="Z119" s="4">
        <v>60</v>
      </c>
      <c r="AA119" s="7" t="s">
        <v>76</v>
      </c>
      <c r="AB119" s="7" t="s">
        <v>1081</v>
      </c>
      <c r="AC119" s="4">
        <f t="shared" si="13"/>
        <v>1</v>
      </c>
      <c r="AD119" s="4">
        <f t="shared" si="14"/>
        <v>0</v>
      </c>
      <c r="AE119" s="4">
        <f t="shared" si="15"/>
        <v>0</v>
      </c>
      <c r="AF119" s="4">
        <f t="shared" si="16"/>
        <v>0</v>
      </c>
      <c r="AG119" s="4">
        <f t="shared" si="17"/>
        <v>0</v>
      </c>
      <c r="AH119" s="20" t="s">
        <v>661</v>
      </c>
      <c r="AI119" s="14" t="s">
        <v>555</v>
      </c>
      <c r="AJ119" s="14" t="s">
        <v>1166</v>
      </c>
      <c r="AK119" s="4" t="s">
        <v>1046</v>
      </c>
      <c r="AL119" s="4" t="s">
        <v>647</v>
      </c>
      <c r="AM119" s="47" t="s">
        <v>986</v>
      </c>
      <c r="AN119" s="7">
        <v>42217</v>
      </c>
      <c r="AO119" s="52">
        <f>(YEAR(AN119)-YEAR(G119))*12+(MONTH(AN119)-MONTH(G119))</f>
        <v>109</v>
      </c>
      <c r="AP119" s="26"/>
    </row>
    <row r="120" spans="1:46" s="4" customFormat="1" x14ac:dyDescent="0.35">
      <c r="A120" s="4" t="s">
        <v>1242</v>
      </c>
      <c r="B120" s="4" t="s">
        <v>8</v>
      </c>
      <c r="C120" s="4" t="s">
        <v>361</v>
      </c>
      <c r="D120" s="4" t="s">
        <v>578</v>
      </c>
      <c r="E120" s="4" t="s">
        <v>662</v>
      </c>
      <c r="F120" s="7">
        <v>38473</v>
      </c>
      <c r="G120" s="7">
        <v>38930</v>
      </c>
      <c r="H120" s="20">
        <f t="shared" si="11"/>
        <v>15</v>
      </c>
      <c r="I120" s="20" t="str">
        <f t="shared" si="12"/>
        <v>Late</v>
      </c>
      <c r="J120" s="47" t="s">
        <v>1161</v>
      </c>
      <c r="K120" s="34">
        <v>0</v>
      </c>
      <c r="L120" s="4" t="s">
        <v>647</v>
      </c>
      <c r="M120" s="4" t="s">
        <v>1048</v>
      </c>
      <c r="N120" s="4">
        <v>18515185</v>
      </c>
      <c r="O120" s="7">
        <v>39630</v>
      </c>
      <c r="P120" s="20">
        <f>(YEAR(O120)-YEAR(G120))*12+(MONTH(O120)-MONTH(G120))</f>
        <v>23</v>
      </c>
      <c r="Q120" s="20">
        <f>(YEAR(O120)-YEAR(G120))*12+(MONTH(O120)-MONTH(G120))</f>
        <v>23</v>
      </c>
      <c r="R120" s="25" t="s">
        <v>647</v>
      </c>
      <c r="S120" s="34"/>
      <c r="T120" s="25" t="s">
        <v>647</v>
      </c>
      <c r="U120" s="35"/>
      <c r="V120" s="33">
        <v>458</v>
      </c>
      <c r="W120" s="33">
        <v>458</v>
      </c>
      <c r="X120" s="47" t="s">
        <v>49</v>
      </c>
      <c r="Z120" s="4">
        <v>549</v>
      </c>
      <c r="AA120" s="7" t="s">
        <v>76</v>
      </c>
      <c r="AB120" s="7" t="s">
        <v>1081</v>
      </c>
      <c r="AC120" s="4">
        <f t="shared" si="13"/>
        <v>1</v>
      </c>
      <c r="AD120" s="4">
        <f t="shared" si="14"/>
        <v>0</v>
      </c>
      <c r="AE120" s="4">
        <f t="shared" si="15"/>
        <v>0</v>
      </c>
      <c r="AF120" s="4">
        <f t="shared" si="16"/>
        <v>0</v>
      </c>
      <c r="AG120" s="4">
        <f t="shared" si="17"/>
        <v>0</v>
      </c>
      <c r="AH120" s="20" t="s">
        <v>661</v>
      </c>
      <c r="AI120" s="14" t="s">
        <v>555</v>
      </c>
      <c r="AJ120" s="14" t="s">
        <v>1166</v>
      </c>
      <c r="AK120" s="4" t="s">
        <v>1047</v>
      </c>
      <c r="AL120" s="4" t="s">
        <v>647</v>
      </c>
      <c r="AM120" s="47" t="s">
        <v>986</v>
      </c>
      <c r="AN120" s="7">
        <v>42217</v>
      </c>
      <c r="AO120" s="52">
        <f>(YEAR(AN120)-YEAR(G120))*12+(MONTH(AN120)-MONTH(G120))</f>
        <v>108</v>
      </c>
      <c r="AP120" s="27"/>
      <c r="AQ120" s="9"/>
      <c r="AR120" s="9"/>
      <c r="AS120" s="9"/>
      <c r="AT120" s="9"/>
    </row>
    <row r="121" spans="1:46" s="4" customFormat="1" x14ac:dyDescent="0.35">
      <c r="A121" s="4" t="s">
        <v>1242</v>
      </c>
      <c r="B121" s="4" t="s">
        <v>8</v>
      </c>
      <c r="C121" s="4" t="s">
        <v>361</v>
      </c>
      <c r="D121" s="4" t="s">
        <v>579</v>
      </c>
      <c r="E121" s="4" t="s">
        <v>659</v>
      </c>
      <c r="F121" s="7">
        <v>38718</v>
      </c>
      <c r="G121" s="7">
        <v>38961</v>
      </c>
      <c r="H121" s="20">
        <f t="shared" si="11"/>
        <v>8</v>
      </c>
      <c r="I121" s="20" t="str">
        <f t="shared" si="12"/>
        <v>Late</v>
      </c>
      <c r="J121" s="47" t="s">
        <v>1161</v>
      </c>
      <c r="K121" s="34">
        <v>0</v>
      </c>
      <c r="L121" s="4" t="s">
        <v>647</v>
      </c>
      <c r="M121" s="4" t="s">
        <v>1050</v>
      </c>
      <c r="N121" s="4">
        <v>18650802</v>
      </c>
      <c r="O121" s="7">
        <v>39753</v>
      </c>
      <c r="P121" s="20">
        <f>(YEAR(O121)-YEAR(G121))*12+(MONTH(O121)-MONTH(G121))</f>
        <v>26</v>
      </c>
      <c r="Q121" s="20">
        <f>(YEAR(O121)-YEAR(G121))*12+(MONTH(O121)-MONTH(G121))</f>
        <v>26</v>
      </c>
      <c r="R121" s="25" t="s">
        <v>661</v>
      </c>
      <c r="S121" s="30">
        <v>40057</v>
      </c>
      <c r="T121" s="25" t="s">
        <v>647</v>
      </c>
      <c r="U121" s="35"/>
      <c r="V121" s="33">
        <v>130</v>
      </c>
      <c r="W121" s="33">
        <v>130</v>
      </c>
      <c r="X121" s="47" t="s">
        <v>49</v>
      </c>
      <c r="Z121" s="4">
        <v>130</v>
      </c>
      <c r="AA121" s="7" t="s">
        <v>76</v>
      </c>
      <c r="AB121" s="7" t="s">
        <v>1081</v>
      </c>
      <c r="AC121" s="4">
        <f t="shared" si="13"/>
        <v>1</v>
      </c>
      <c r="AD121" s="4">
        <f t="shared" si="14"/>
        <v>0</v>
      </c>
      <c r="AE121" s="4">
        <f t="shared" si="15"/>
        <v>0</v>
      </c>
      <c r="AF121" s="4">
        <f t="shared" si="16"/>
        <v>0</v>
      </c>
      <c r="AG121" s="4">
        <f t="shared" si="17"/>
        <v>0</v>
      </c>
      <c r="AH121" s="20" t="s">
        <v>661</v>
      </c>
      <c r="AI121" s="14" t="s">
        <v>137</v>
      </c>
      <c r="AJ121" s="14" t="s">
        <v>8</v>
      </c>
      <c r="AK121" s="4" t="s">
        <v>1049</v>
      </c>
      <c r="AL121" s="4" t="s">
        <v>647</v>
      </c>
      <c r="AM121" s="47" t="s">
        <v>1127</v>
      </c>
      <c r="AN121" s="7">
        <v>42217</v>
      </c>
      <c r="AO121" s="52">
        <f>(YEAR(AN121)-YEAR(G121))*12+(MONTH(AN121)-MONTH(G121))</f>
        <v>107</v>
      </c>
      <c r="AP121" s="26"/>
    </row>
    <row r="122" spans="1:46" s="4" customFormat="1" x14ac:dyDescent="0.35">
      <c r="A122" s="4" t="s">
        <v>1242</v>
      </c>
      <c r="B122" s="4" t="s">
        <v>8</v>
      </c>
      <c r="C122" s="4" t="s">
        <v>361</v>
      </c>
      <c r="D122" s="4" t="s">
        <v>580</v>
      </c>
      <c r="E122" s="4" t="s">
        <v>662</v>
      </c>
      <c r="F122" s="7">
        <v>38473</v>
      </c>
      <c r="G122" s="7">
        <v>39022</v>
      </c>
      <c r="H122" s="20">
        <f t="shared" si="11"/>
        <v>18</v>
      </c>
      <c r="I122" s="20" t="str">
        <f t="shared" si="12"/>
        <v>Late</v>
      </c>
      <c r="J122" s="47" t="s">
        <v>1161</v>
      </c>
      <c r="K122" s="34">
        <v>0</v>
      </c>
      <c r="L122" s="4" t="s">
        <v>647</v>
      </c>
      <c r="M122" s="4" t="s">
        <v>1052</v>
      </c>
      <c r="N122" s="4">
        <v>20629075</v>
      </c>
      <c r="O122" s="7">
        <v>40391</v>
      </c>
      <c r="P122" s="20">
        <f>(YEAR(O122)-YEAR(G122))*12+(MONTH(O122)-MONTH(G122))</f>
        <v>45</v>
      </c>
      <c r="Q122" s="20">
        <f>(YEAR(O122)-YEAR(G122))*12+(MONTH(O122)-MONTH(G122))</f>
        <v>45</v>
      </c>
      <c r="R122" s="25" t="s">
        <v>647</v>
      </c>
      <c r="S122" s="34"/>
      <c r="T122" s="25" t="s">
        <v>647</v>
      </c>
      <c r="U122" s="35"/>
      <c r="V122" s="33">
        <v>505</v>
      </c>
      <c r="W122" s="33">
        <v>505</v>
      </c>
      <c r="X122" s="47" t="s">
        <v>49</v>
      </c>
      <c r="Z122" s="4">
        <v>811</v>
      </c>
      <c r="AA122" s="7" t="s">
        <v>76</v>
      </c>
      <c r="AB122" s="7" t="s">
        <v>1081</v>
      </c>
      <c r="AC122" s="4">
        <f t="shared" si="13"/>
        <v>1</v>
      </c>
      <c r="AD122" s="4">
        <f t="shared" si="14"/>
        <v>0</v>
      </c>
      <c r="AE122" s="4">
        <f t="shared" si="15"/>
        <v>0</v>
      </c>
      <c r="AF122" s="4">
        <f t="shared" si="16"/>
        <v>0</v>
      </c>
      <c r="AG122" s="4">
        <f t="shared" si="17"/>
        <v>0</v>
      </c>
      <c r="AH122" s="20" t="s">
        <v>661</v>
      </c>
      <c r="AI122" s="14" t="s">
        <v>555</v>
      </c>
      <c r="AJ122" s="14" t="s">
        <v>1166</v>
      </c>
      <c r="AK122" s="4" t="s">
        <v>1051</v>
      </c>
      <c r="AL122" s="4" t="s">
        <v>647</v>
      </c>
      <c r="AM122" s="47" t="s">
        <v>986</v>
      </c>
      <c r="AN122" s="7">
        <v>42217</v>
      </c>
      <c r="AO122" s="52">
        <f>(YEAR(AN122)-YEAR(G122))*12+(MONTH(AN122)-MONTH(G122))</f>
        <v>105</v>
      </c>
      <c r="AP122" s="26"/>
    </row>
    <row r="123" spans="1:46" s="4" customFormat="1" x14ac:dyDescent="0.35">
      <c r="A123" s="4" t="s">
        <v>1242</v>
      </c>
      <c r="B123" s="4" t="s">
        <v>8</v>
      </c>
      <c r="C123" s="4" t="s">
        <v>361</v>
      </c>
      <c r="D123" s="4" t="s">
        <v>581</v>
      </c>
      <c r="E123" s="4" t="s">
        <v>657</v>
      </c>
      <c r="F123" s="7">
        <v>38930</v>
      </c>
      <c r="G123" s="7">
        <v>39022</v>
      </c>
      <c r="H123" s="20">
        <f t="shared" si="11"/>
        <v>3</v>
      </c>
      <c r="I123" s="20" t="str">
        <f t="shared" si="12"/>
        <v>Late</v>
      </c>
      <c r="J123" s="47" t="s">
        <v>4</v>
      </c>
      <c r="K123" s="34"/>
      <c r="N123" s="4" t="s">
        <v>4</v>
      </c>
      <c r="Q123" s="20"/>
      <c r="R123" s="25" t="s">
        <v>661</v>
      </c>
      <c r="S123" s="30">
        <v>39995</v>
      </c>
      <c r="T123" s="25" t="s">
        <v>647</v>
      </c>
      <c r="U123" s="35"/>
      <c r="V123" s="33"/>
      <c r="W123" s="33"/>
      <c r="X123" s="47" t="s">
        <v>49</v>
      </c>
      <c r="Z123" s="4">
        <v>44</v>
      </c>
      <c r="AA123" s="7" t="s">
        <v>76</v>
      </c>
      <c r="AB123" s="7" t="s">
        <v>1081</v>
      </c>
      <c r="AC123" s="4">
        <f t="shared" si="13"/>
        <v>1</v>
      </c>
      <c r="AD123" s="4">
        <f t="shared" si="14"/>
        <v>0</v>
      </c>
      <c r="AE123" s="4">
        <f t="shared" si="15"/>
        <v>0</v>
      </c>
      <c r="AF123" s="4">
        <f t="shared" si="16"/>
        <v>0</v>
      </c>
      <c r="AG123" s="4">
        <f t="shared" si="17"/>
        <v>0</v>
      </c>
      <c r="AH123" s="20" t="s">
        <v>661</v>
      </c>
      <c r="AI123" s="14" t="s">
        <v>555</v>
      </c>
      <c r="AJ123" s="14" t="s">
        <v>1166</v>
      </c>
      <c r="AK123" s="4" t="s">
        <v>1053</v>
      </c>
      <c r="AL123" s="4" t="s">
        <v>647</v>
      </c>
      <c r="AM123" s="47" t="s">
        <v>1127</v>
      </c>
      <c r="AN123" s="7">
        <v>42248</v>
      </c>
      <c r="AO123" s="52">
        <f>(YEAR(AN123)-YEAR(G123))*12+(MONTH(AN123)-MONTH(G123))</f>
        <v>106</v>
      </c>
      <c r="AP123" s="26"/>
    </row>
    <row r="124" spans="1:46" s="4" customFormat="1" x14ac:dyDescent="0.35">
      <c r="A124" s="4" t="s">
        <v>1242</v>
      </c>
      <c r="B124" s="4" t="s">
        <v>8</v>
      </c>
      <c r="C124" s="4" t="s">
        <v>361</v>
      </c>
      <c r="D124" s="4" t="s">
        <v>582</v>
      </c>
      <c r="E124" s="4" t="s">
        <v>659</v>
      </c>
      <c r="F124" s="7">
        <v>39052</v>
      </c>
      <c r="G124" s="7">
        <v>39114</v>
      </c>
      <c r="H124" s="20">
        <f t="shared" si="11"/>
        <v>2</v>
      </c>
      <c r="I124" s="20" t="str">
        <f t="shared" si="12"/>
        <v>Late</v>
      </c>
      <c r="J124" s="47" t="s">
        <v>1161</v>
      </c>
      <c r="K124" s="34">
        <v>0</v>
      </c>
      <c r="L124" s="4" t="s">
        <v>661</v>
      </c>
      <c r="M124" s="4" t="s">
        <v>924</v>
      </c>
      <c r="N124" s="4">
        <v>25791613</v>
      </c>
      <c r="O124" s="7">
        <v>42095</v>
      </c>
      <c r="P124" s="20">
        <f>(YEAR(O124)-YEAR(G124))*12+(MONTH(O124)-MONTH(G124))</f>
        <v>98</v>
      </c>
      <c r="Q124" s="20">
        <f>(YEAR(O124)-YEAR(G124))*12+(MONTH(O124)-MONTH(G124))</f>
        <v>98</v>
      </c>
      <c r="R124" s="25" t="s">
        <v>647</v>
      </c>
      <c r="S124" s="34"/>
      <c r="T124" s="25" t="s">
        <v>647</v>
      </c>
      <c r="U124" s="35"/>
      <c r="V124" s="33">
        <v>48</v>
      </c>
      <c r="W124" s="33">
        <v>48</v>
      </c>
      <c r="X124" s="47" t="s">
        <v>49</v>
      </c>
      <c r="Z124" s="4">
        <v>48</v>
      </c>
      <c r="AA124" s="7" t="s">
        <v>76</v>
      </c>
      <c r="AB124" s="7" t="s">
        <v>1081</v>
      </c>
      <c r="AC124" s="4">
        <f t="shared" si="13"/>
        <v>1</v>
      </c>
      <c r="AD124" s="4">
        <f t="shared" si="14"/>
        <v>0</v>
      </c>
      <c r="AE124" s="4">
        <f t="shared" si="15"/>
        <v>0</v>
      </c>
      <c r="AF124" s="4">
        <f t="shared" si="16"/>
        <v>0</v>
      </c>
      <c r="AG124" s="4">
        <f t="shared" si="17"/>
        <v>0</v>
      </c>
      <c r="AH124" s="20" t="s">
        <v>661</v>
      </c>
      <c r="AI124" s="14" t="s">
        <v>137</v>
      </c>
      <c r="AJ124" s="14" t="s">
        <v>8</v>
      </c>
      <c r="AK124" s="4" t="s">
        <v>1054</v>
      </c>
      <c r="AL124" s="4" t="s">
        <v>647</v>
      </c>
      <c r="AM124" s="47" t="s">
        <v>986</v>
      </c>
      <c r="AN124" s="7">
        <v>42217</v>
      </c>
      <c r="AO124" s="52">
        <f>(YEAR(AN124)-YEAR(G124))*12+(MONTH(AN124)-MONTH(G124))</f>
        <v>102</v>
      </c>
      <c r="AP124" s="26"/>
    </row>
    <row r="125" spans="1:46" s="4" customFormat="1" x14ac:dyDescent="0.35">
      <c r="A125" s="4" t="s">
        <v>1242</v>
      </c>
      <c r="B125" s="4" t="s">
        <v>8</v>
      </c>
      <c r="C125" s="4" t="s">
        <v>361</v>
      </c>
      <c r="D125" s="4" t="s">
        <v>583</v>
      </c>
      <c r="E125" s="4" t="s">
        <v>662</v>
      </c>
      <c r="F125" s="7">
        <v>38718</v>
      </c>
      <c r="G125" s="7">
        <v>39326</v>
      </c>
      <c r="H125" s="20">
        <f t="shared" si="11"/>
        <v>20</v>
      </c>
      <c r="I125" s="20" t="str">
        <f t="shared" si="12"/>
        <v>Late</v>
      </c>
      <c r="J125" s="47" t="s">
        <v>653</v>
      </c>
      <c r="K125" s="34">
        <v>3</v>
      </c>
      <c r="M125" s="4" t="s">
        <v>1132</v>
      </c>
      <c r="N125" s="4" t="s">
        <v>653</v>
      </c>
      <c r="O125" s="7">
        <v>40330</v>
      </c>
      <c r="P125" s="20">
        <f>(YEAR(O125)-YEAR(G123))*12+(MONTH(O125)-MONTH(G123))</f>
        <v>43</v>
      </c>
      <c r="Q125" s="20"/>
      <c r="R125" s="25" t="s">
        <v>647</v>
      </c>
      <c r="S125" s="34"/>
      <c r="T125" s="25" t="s">
        <v>647</v>
      </c>
      <c r="U125" s="35"/>
      <c r="V125" s="33">
        <v>341</v>
      </c>
      <c r="W125" s="33"/>
      <c r="X125" s="47" t="s">
        <v>49</v>
      </c>
      <c r="Z125" s="4">
        <v>341</v>
      </c>
      <c r="AA125" s="7" t="s">
        <v>76</v>
      </c>
      <c r="AB125" s="7" t="s">
        <v>1081</v>
      </c>
      <c r="AC125" s="4">
        <f t="shared" si="13"/>
        <v>1</v>
      </c>
      <c r="AD125" s="4">
        <f t="shared" si="14"/>
        <v>0</v>
      </c>
      <c r="AE125" s="4">
        <f t="shared" si="15"/>
        <v>0</v>
      </c>
      <c r="AF125" s="4">
        <f t="shared" si="16"/>
        <v>0</v>
      </c>
      <c r="AG125" s="4">
        <f t="shared" si="17"/>
        <v>0</v>
      </c>
      <c r="AH125" s="20" t="s">
        <v>661</v>
      </c>
      <c r="AI125" s="14" t="s">
        <v>567</v>
      </c>
      <c r="AJ125" s="14" t="s">
        <v>1166</v>
      </c>
      <c r="AK125" s="4" t="s">
        <v>1055</v>
      </c>
      <c r="AL125" s="4" t="s">
        <v>661</v>
      </c>
      <c r="AM125" s="47" t="s">
        <v>1127</v>
      </c>
      <c r="AN125" s="7">
        <v>42217</v>
      </c>
      <c r="AO125" s="52">
        <f>(YEAR(AN125)-YEAR(G123))*12+(MONTH(AN125)-MONTH(G123))</f>
        <v>105</v>
      </c>
      <c r="AP125" s="26">
        <v>70184164</v>
      </c>
      <c r="AQ125" s="4" t="s">
        <v>1133</v>
      </c>
      <c r="AR125" s="4" t="s">
        <v>1134</v>
      </c>
      <c r="AS125" s="4" t="s">
        <v>1135</v>
      </c>
      <c r="AT125" s="4" t="s">
        <v>1213</v>
      </c>
    </row>
    <row r="126" spans="1:46" s="4" customFormat="1" x14ac:dyDescent="0.35">
      <c r="A126" s="4" t="s">
        <v>1242</v>
      </c>
      <c r="B126" s="4" t="s">
        <v>8</v>
      </c>
      <c r="C126" s="4" t="s">
        <v>361</v>
      </c>
      <c r="D126" s="4" t="s">
        <v>584</v>
      </c>
      <c r="E126" s="4" t="s">
        <v>662</v>
      </c>
      <c r="F126" s="7">
        <v>38687</v>
      </c>
      <c r="G126" s="7">
        <v>39417</v>
      </c>
      <c r="H126" s="20">
        <f t="shared" si="11"/>
        <v>24</v>
      </c>
      <c r="I126" s="20" t="str">
        <f t="shared" si="12"/>
        <v>Early</v>
      </c>
      <c r="J126" s="47" t="s">
        <v>653</v>
      </c>
      <c r="K126" s="34">
        <v>3</v>
      </c>
      <c r="M126" s="4" t="s">
        <v>1128</v>
      </c>
      <c r="N126" s="4" t="s">
        <v>653</v>
      </c>
      <c r="O126" s="7">
        <v>40330</v>
      </c>
      <c r="P126" s="20">
        <f>(YEAR(O126)-YEAR(G126))*12+(MONTH(O126)-MONTH(G126))</f>
        <v>30</v>
      </c>
      <c r="Q126" s="20"/>
      <c r="R126" s="25" t="s">
        <v>647</v>
      </c>
      <c r="S126" s="34"/>
      <c r="T126" s="25" t="s">
        <v>647</v>
      </c>
      <c r="U126" s="35"/>
      <c r="V126" s="33">
        <v>279</v>
      </c>
      <c r="W126" s="33"/>
      <c r="X126" s="47" t="s">
        <v>49</v>
      </c>
      <c r="Z126" s="4">
        <v>279</v>
      </c>
      <c r="AA126" s="7" t="s">
        <v>76</v>
      </c>
      <c r="AB126" s="7" t="s">
        <v>1081</v>
      </c>
      <c r="AC126" s="4">
        <f t="shared" si="13"/>
        <v>1</v>
      </c>
      <c r="AD126" s="4">
        <f t="shared" si="14"/>
        <v>0</v>
      </c>
      <c r="AE126" s="4">
        <f t="shared" si="15"/>
        <v>0</v>
      </c>
      <c r="AF126" s="4">
        <f t="shared" si="16"/>
        <v>0</v>
      </c>
      <c r="AG126" s="4">
        <f t="shared" si="17"/>
        <v>0</v>
      </c>
      <c r="AH126" s="20" t="s">
        <v>661</v>
      </c>
      <c r="AI126" s="14" t="s">
        <v>555</v>
      </c>
      <c r="AJ126" s="14" t="s">
        <v>1166</v>
      </c>
      <c r="AK126" s="4" t="s">
        <v>1056</v>
      </c>
      <c r="AL126" s="4" t="s">
        <v>661</v>
      </c>
      <c r="AM126" s="47" t="s">
        <v>1127</v>
      </c>
      <c r="AN126" s="7">
        <v>42217</v>
      </c>
      <c r="AO126" s="52">
        <f>(YEAR(AN126)-YEAR(G126))*12+(MONTH(AN126)-MONTH(G126))</f>
        <v>92</v>
      </c>
      <c r="AP126" s="26">
        <v>70244470</v>
      </c>
      <c r="AQ126" s="4" t="s">
        <v>1129</v>
      </c>
      <c r="AR126" s="4" t="s">
        <v>1130</v>
      </c>
      <c r="AS126" s="4" t="s">
        <v>1131</v>
      </c>
      <c r="AT126" s="4" t="s">
        <v>1214</v>
      </c>
    </row>
    <row r="127" spans="1:46" s="4" customFormat="1" x14ac:dyDescent="0.35">
      <c r="A127" s="4" t="s">
        <v>1242</v>
      </c>
      <c r="B127" s="4" t="s">
        <v>8</v>
      </c>
      <c r="C127" s="4" t="s">
        <v>361</v>
      </c>
      <c r="D127" s="4" t="s">
        <v>585</v>
      </c>
      <c r="E127" s="4" t="s">
        <v>662</v>
      </c>
      <c r="F127" s="7">
        <v>39264</v>
      </c>
      <c r="G127" s="7">
        <v>39417</v>
      </c>
      <c r="H127" s="20">
        <f t="shared" si="11"/>
        <v>5</v>
      </c>
      <c r="I127" s="20" t="str">
        <f t="shared" si="12"/>
        <v>Early</v>
      </c>
      <c r="J127" s="47" t="s">
        <v>1161</v>
      </c>
      <c r="K127" s="34">
        <v>0</v>
      </c>
      <c r="L127" s="4" t="s">
        <v>647</v>
      </c>
      <c r="M127" s="4" t="s">
        <v>924</v>
      </c>
      <c r="N127" s="4">
        <v>21831297</v>
      </c>
      <c r="O127" s="7">
        <v>40756</v>
      </c>
      <c r="P127" s="20">
        <f>(YEAR(O127)-YEAR(G127))*12+(MONTH(O127)-MONTH(G127))</f>
        <v>44</v>
      </c>
      <c r="Q127" s="20">
        <f>(YEAR(O127)-YEAR(G127))*12+(MONTH(O127)-MONTH(G127))</f>
        <v>44</v>
      </c>
      <c r="R127" s="25" t="s">
        <v>661</v>
      </c>
      <c r="S127" s="30">
        <v>39783</v>
      </c>
      <c r="T127" s="25" t="s">
        <v>647</v>
      </c>
      <c r="U127" s="35"/>
      <c r="V127" s="33">
        <v>116</v>
      </c>
      <c r="W127" s="33">
        <v>116</v>
      </c>
      <c r="X127" s="47" t="s">
        <v>49</v>
      </c>
      <c r="Z127" s="4">
        <v>124</v>
      </c>
      <c r="AA127" s="7" t="s">
        <v>76</v>
      </c>
      <c r="AB127" s="7" t="s">
        <v>1081</v>
      </c>
      <c r="AC127" s="4">
        <f t="shared" si="13"/>
        <v>1</v>
      </c>
      <c r="AD127" s="4">
        <f t="shared" si="14"/>
        <v>0</v>
      </c>
      <c r="AE127" s="4">
        <f t="shared" si="15"/>
        <v>0</v>
      </c>
      <c r="AF127" s="4">
        <f t="shared" si="16"/>
        <v>0</v>
      </c>
      <c r="AG127" s="4">
        <f t="shared" si="17"/>
        <v>0</v>
      </c>
      <c r="AH127" s="20" t="s">
        <v>661</v>
      </c>
      <c r="AI127" s="14" t="s">
        <v>137</v>
      </c>
      <c r="AJ127" s="14" t="s">
        <v>8</v>
      </c>
      <c r="AK127" s="4" t="s">
        <v>1057</v>
      </c>
      <c r="AL127" s="4" t="s">
        <v>647</v>
      </c>
      <c r="AM127" s="47" t="s">
        <v>986</v>
      </c>
      <c r="AN127" s="7">
        <v>42217</v>
      </c>
      <c r="AO127" s="52">
        <f>(YEAR(AN127)-YEAR(G127))*12+(MONTH(AN127)-MONTH(G127))</f>
        <v>92</v>
      </c>
      <c r="AP127" s="26"/>
    </row>
    <row r="128" spans="1:46" s="4" customFormat="1" x14ac:dyDescent="0.35">
      <c r="A128" s="4" t="s">
        <v>1242</v>
      </c>
      <c r="B128" s="4" t="s">
        <v>8</v>
      </c>
      <c r="C128" s="4" t="s">
        <v>361</v>
      </c>
      <c r="D128" s="4" t="s">
        <v>586</v>
      </c>
      <c r="E128" s="4" t="s">
        <v>657</v>
      </c>
      <c r="F128" s="7">
        <v>38930</v>
      </c>
      <c r="G128" s="7">
        <v>39539</v>
      </c>
      <c r="H128" s="20">
        <f t="shared" si="11"/>
        <v>20</v>
      </c>
      <c r="I128" s="20" t="str">
        <f t="shared" si="12"/>
        <v>Early</v>
      </c>
      <c r="J128" s="47" t="s">
        <v>1161</v>
      </c>
      <c r="K128" s="34">
        <v>1</v>
      </c>
      <c r="M128" s="4" t="s">
        <v>1059</v>
      </c>
      <c r="N128" s="4">
        <v>25022939</v>
      </c>
      <c r="O128" s="7">
        <v>41913</v>
      </c>
      <c r="P128" s="20">
        <f>(YEAR(O128)-YEAR(G128))*12+(MONTH(O128)-MONTH(G128))</f>
        <v>78</v>
      </c>
      <c r="Q128" s="20">
        <f>(YEAR(O128)-YEAR(G128))*12+(MONTH(O128)-MONTH(G128))</f>
        <v>78</v>
      </c>
      <c r="R128" s="25" t="s">
        <v>661</v>
      </c>
      <c r="S128" s="30">
        <v>41671</v>
      </c>
      <c r="T128" s="25" t="s">
        <v>647</v>
      </c>
      <c r="U128" s="35"/>
      <c r="V128" s="33">
        <v>174</v>
      </c>
      <c r="W128" s="33">
        <v>174</v>
      </c>
      <c r="X128" s="47" t="s">
        <v>49</v>
      </c>
      <c r="Z128" s="4">
        <v>174</v>
      </c>
      <c r="AA128" s="7" t="s">
        <v>575</v>
      </c>
      <c r="AB128" s="7" t="s">
        <v>1081</v>
      </c>
      <c r="AC128" s="4">
        <f t="shared" si="13"/>
        <v>1</v>
      </c>
      <c r="AD128" s="4">
        <f t="shared" si="14"/>
        <v>0</v>
      </c>
      <c r="AE128" s="4">
        <f t="shared" si="15"/>
        <v>0</v>
      </c>
      <c r="AF128" s="4">
        <f t="shared" si="16"/>
        <v>0</v>
      </c>
      <c r="AG128" s="4">
        <f t="shared" si="17"/>
        <v>0</v>
      </c>
      <c r="AH128" s="20" t="s">
        <v>661</v>
      </c>
      <c r="AI128" s="14" t="s">
        <v>137</v>
      </c>
      <c r="AJ128" s="14" t="s">
        <v>8</v>
      </c>
      <c r="AK128" s="4" t="s">
        <v>1058</v>
      </c>
      <c r="AL128" s="4" t="s">
        <v>647</v>
      </c>
      <c r="AM128" s="47" t="s">
        <v>986</v>
      </c>
      <c r="AN128" s="7">
        <v>42217</v>
      </c>
      <c r="AO128" s="52">
        <f>(YEAR(AN128)-YEAR(G128))*12+(MONTH(AN128)-MONTH(G128))</f>
        <v>88</v>
      </c>
      <c r="AP128" s="26"/>
    </row>
    <row r="129" spans="1:42" s="4" customFormat="1" x14ac:dyDescent="0.35">
      <c r="A129" s="4" t="s">
        <v>1242</v>
      </c>
      <c r="B129" s="4" t="s">
        <v>8</v>
      </c>
      <c r="C129" s="4" t="s">
        <v>361</v>
      </c>
      <c r="D129" s="4" t="s">
        <v>587</v>
      </c>
      <c r="E129" s="4" t="s">
        <v>975</v>
      </c>
      <c r="F129" s="7">
        <v>39326</v>
      </c>
      <c r="G129" s="7">
        <v>39569</v>
      </c>
      <c r="H129" s="20">
        <f t="shared" si="11"/>
        <v>8</v>
      </c>
      <c r="I129" s="20" t="str">
        <f t="shared" si="12"/>
        <v>Early</v>
      </c>
      <c r="J129" s="47" t="s">
        <v>1161</v>
      </c>
      <c r="K129" s="34">
        <v>0</v>
      </c>
      <c r="L129" s="4" t="s">
        <v>647</v>
      </c>
      <c r="M129" s="4" t="s">
        <v>1061</v>
      </c>
      <c r="N129" s="4">
        <v>20535621</v>
      </c>
      <c r="O129" s="7">
        <v>40360</v>
      </c>
      <c r="P129" s="20">
        <f>(YEAR(O129)-YEAR(G129))*12+(MONTH(O129)-MONTH(G129))</f>
        <v>26</v>
      </c>
      <c r="Q129" s="20">
        <f>(YEAR(O129)-YEAR(G129))*12+(MONTH(O129)-MONTH(G129))</f>
        <v>26</v>
      </c>
      <c r="R129" s="25" t="s">
        <v>661</v>
      </c>
      <c r="S129" s="30">
        <v>39934</v>
      </c>
      <c r="T129" s="25" t="s">
        <v>647</v>
      </c>
      <c r="U129" s="35"/>
      <c r="V129" s="33">
        <v>14</v>
      </c>
      <c r="W129" s="33">
        <v>14</v>
      </c>
      <c r="X129" s="47" t="s">
        <v>49</v>
      </c>
      <c r="Z129" s="4">
        <v>14</v>
      </c>
      <c r="AA129" s="7" t="s">
        <v>76</v>
      </c>
      <c r="AB129" s="7" t="s">
        <v>1081</v>
      </c>
      <c r="AC129" s="4">
        <f t="shared" si="13"/>
        <v>1</v>
      </c>
      <c r="AD129" s="4">
        <f t="shared" si="14"/>
        <v>0</v>
      </c>
      <c r="AE129" s="4">
        <f t="shared" si="15"/>
        <v>0</v>
      </c>
      <c r="AF129" s="4">
        <f t="shared" si="16"/>
        <v>0</v>
      </c>
      <c r="AG129" s="4">
        <f t="shared" si="17"/>
        <v>0</v>
      </c>
      <c r="AH129" s="20" t="s">
        <v>661</v>
      </c>
      <c r="AI129" s="14" t="s">
        <v>137</v>
      </c>
      <c r="AJ129" s="14" t="s">
        <v>8</v>
      </c>
      <c r="AK129" s="4" t="s">
        <v>1060</v>
      </c>
      <c r="AL129" s="4" t="s">
        <v>647</v>
      </c>
      <c r="AM129" s="47" t="s">
        <v>986</v>
      </c>
      <c r="AN129" s="7">
        <v>42217</v>
      </c>
      <c r="AO129" s="52">
        <f>(YEAR(AN129)-YEAR(G129))*12+(MONTH(AN129)-MONTH(G129))</f>
        <v>87</v>
      </c>
      <c r="AP129" s="26"/>
    </row>
    <row r="130" spans="1:42" s="4" customFormat="1" x14ac:dyDescent="0.35">
      <c r="A130" s="4" t="s">
        <v>1242</v>
      </c>
      <c r="B130" s="4" t="s">
        <v>8</v>
      </c>
      <c r="C130" s="4" t="s">
        <v>361</v>
      </c>
      <c r="D130" s="4" t="s">
        <v>588</v>
      </c>
      <c r="E130" s="4" t="s">
        <v>662</v>
      </c>
      <c r="F130" s="7">
        <v>37408</v>
      </c>
      <c r="G130" s="7">
        <v>39753</v>
      </c>
      <c r="H130" s="20">
        <f t="shared" si="11"/>
        <v>77</v>
      </c>
      <c r="I130" s="20" t="str">
        <f t="shared" si="12"/>
        <v>Early</v>
      </c>
      <c r="J130" s="47" t="s">
        <v>1161</v>
      </c>
      <c r="K130" s="34">
        <v>0</v>
      </c>
      <c r="L130" s="4" t="s">
        <v>647</v>
      </c>
      <c r="M130" s="4" t="s">
        <v>1063</v>
      </c>
      <c r="N130" s="4">
        <v>22326237</v>
      </c>
      <c r="O130" s="7">
        <v>41061</v>
      </c>
      <c r="P130" s="20">
        <f>(YEAR(O130)-YEAR(G130))*12+(MONTH(O130)-MONTH(G130))</f>
        <v>43</v>
      </c>
      <c r="Q130" s="20">
        <f>(YEAR(O130)-YEAR(G130))*12+(MONTH(O130)-MONTH(G130))</f>
        <v>43</v>
      </c>
      <c r="R130" s="25" t="s">
        <v>661</v>
      </c>
      <c r="S130" s="30">
        <v>40118</v>
      </c>
      <c r="T130" s="25" t="s">
        <v>647</v>
      </c>
      <c r="U130" s="35"/>
      <c r="V130" s="33">
        <v>217</v>
      </c>
      <c r="W130" s="33">
        <v>217</v>
      </c>
      <c r="X130" s="47" t="s">
        <v>49</v>
      </c>
      <c r="Z130" s="4">
        <v>217</v>
      </c>
      <c r="AA130" s="7" t="s">
        <v>76</v>
      </c>
      <c r="AB130" s="7" t="s">
        <v>1081</v>
      </c>
      <c r="AC130" s="4">
        <f t="shared" si="13"/>
        <v>1</v>
      </c>
      <c r="AD130" s="4">
        <f t="shared" si="14"/>
        <v>0</v>
      </c>
      <c r="AE130" s="4">
        <f t="shared" si="15"/>
        <v>0</v>
      </c>
      <c r="AF130" s="4">
        <f t="shared" si="16"/>
        <v>0</v>
      </c>
      <c r="AG130" s="4">
        <f t="shared" si="17"/>
        <v>0</v>
      </c>
      <c r="AH130" s="20" t="s">
        <v>661</v>
      </c>
      <c r="AI130" s="14" t="s">
        <v>554</v>
      </c>
      <c r="AJ130" s="14" t="s">
        <v>8</v>
      </c>
      <c r="AK130" s="4" t="s">
        <v>1062</v>
      </c>
      <c r="AL130" s="4" t="s">
        <v>661</v>
      </c>
      <c r="AM130" s="47" t="s">
        <v>986</v>
      </c>
      <c r="AN130" s="7">
        <v>42217</v>
      </c>
      <c r="AO130" s="52">
        <f>(YEAR(AN130)-YEAR(G130))*12+(MONTH(AN130)-MONTH(G130))</f>
        <v>81</v>
      </c>
      <c r="AP130" s="26"/>
    </row>
    <row r="131" spans="1:42" s="4" customFormat="1" x14ac:dyDescent="0.35">
      <c r="A131" s="4" t="s">
        <v>1242</v>
      </c>
      <c r="B131" s="4" t="s">
        <v>8</v>
      </c>
      <c r="C131" s="4" t="s">
        <v>361</v>
      </c>
      <c r="D131" s="4" t="s">
        <v>589</v>
      </c>
      <c r="E131" s="4" t="s">
        <v>657</v>
      </c>
      <c r="F131" s="7">
        <v>39142</v>
      </c>
      <c r="G131" s="7">
        <v>39753</v>
      </c>
      <c r="H131" s="20">
        <f t="shared" si="11"/>
        <v>20</v>
      </c>
      <c r="I131" s="20" t="str">
        <f t="shared" si="12"/>
        <v>Early</v>
      </c>
      <c r="J131" s="47" t="s">
        <v>4</v>
      </c>
      <c r="K131" s="34"/>
      <c r="N131" s="4" t="s">
        <v>4</v>
      </c>
      <c r="O131" s="5"/>
      <c r="P131" s="20"/>
      <c r="Q131" s="20"/>
      <c r="R131" s="25" t="s">
        <v>661</v>
      </c>
      <c r="S131" s="30">
        <v>40118</v>
      </c>
      <c r="T131" s="25" t="s">
        <v>647</v>
      </c>
      <c r="U131" s="35"/>
      <c r="V131" s="33"/>
      <c r="W131" s="33"/>
      <c r="X131" s="47" t="s">
        <v>49</v>
      </c>
      <c r="Z131" s="4">
        <v>230</v>
      </c>
      <c r="AA131" s="7" t="s">
        <v>76</v>
      </c>
      <c r="AB131" s="7" t="s">
        <v>1081</v>
      </c>
      <c r="AC131" s="4">
        <f t="shared" si="13"/>
        <v>1</v>
      </c>
      <c r="AD131" s="4">
        <f t="shared" si="14"/>
        <v>0</v>
      </c>
      <c r="AE131" s="4">
        <f t="shared" si="15"/>
        <v>0</v>
      </c>
      <c r="AF131" s="4">
        <f t="shared" si="16"/>
        <v>0</v>
      </c>
      <c r="AG131" s="4">
        <f t="shared" si="17"/>
        <v>0</v>
      </c>
      <c r="AH131" s="20" t="s">
        <v>661</v>
      </c>
      <c r="AI131" s="14" t="s">
        <v>397</v>
      </c>
      <c r="AJ131" s="14" t="s">
        <v>1163</v>
      </c>
      <c r="AK131" s="4" t="s">
        <v>1064</v>
      </c>
      <c r="AL131" s="4" t="s">
        <v>647</v>
      </c>
      <c r="AM131" s="47" t="s">
        <v>1127</v>
      </c>
      <c r="AN131" s="7">
        <v>42217</v>
      </c>
      <c r="AO131" s="52">
        <f>(YEAR(AN131)-YEAR(G131))*12+(MONTH(AN131)-MONTH(G131))</f>
        <v>81</v>
      </c>
      <c r="AP131" s="26"/>
    </row>
    <row r="132" spans="1:42" s="4" customFormat="1" x14ac:dyDescent="0.35">
      <c r="A132" s="4" t="s">
        <v>1242</v>
      </c>
      <c r="B132" s="4" t="s">
        <v>8</v>
      </c>
      <c r="C132" s="4" t="s">
        <v>361</v>
      </c>
      <c r="D132" s="4" t="s">
        <v>590</v>
      </c>
      <c r="E132" s="4" t="s">
        <v>659</v>
      </c>
      <c r="F132" s="7">
        <v>39722</v>
      </c>
      <c r="G132" s="7">
        <v>39753</v>
      </c>
      <c r="H132" s="20">
        <f t="shared" ref="H132:H165" si="21">(YEAR(G132)-YEAR(F132))*12+(MONTH(G132)-MONTH(F132))</f>
        <v>1</v>
      </c>
      <c r="I132" s="20" t="str">
        <f t="shared" ref="I132:I165" si="22">IF(AO132&lt;=92,"Early","Late")</f>
        <v>Early</v>
      </c>
      <c r="J132" s="47" t="s">
        <v>1161</v>
      </c>
      <c r="K132" s="34">
        <v>0</v>
      </c>
      <c r="L132" s="4" t="s">
        <v>661</v>
      </c>
      <c r="M132" s="4" t="s">
        <v>1007</v>
      </c>
      <c r="N132" s="4">
        <v>24006953</v>
      </c>
      <c r="O132" s="7">
        <v>41609</v>
      </c>
      <c r="P132" s="20">
        <f>(YEAR(O132)-YEAR(G132))*12+(MONTH(O132)-MONTH(G132))</f>
        <v>61</v>
      </c>
      <c r="Q132" s="20">
        <f>(YEAR(O132)-YEAR(G132))*12+(MONTH(O132)-MONTH(G132))</f>
        <v>61</v>
      </c>
      <c r="R132" s="25" t="s">
        <v>661</v>
      </c>
      <c r="S132" s="30">
        <v>40118</v>
      </c>
      <c r="T132" s="25" t="s">
        <v>647</v>
      </c>
      <c r="U132" s="35"/>
      <c r="V132" s="33">
        <v>52</v>
      </c>
      <c r="W132" s="33">
        <v>52</v>
      </c>
      <c r="X132" s="47" t="s">
        <v>49</v>
      </c>
      <c r="Z132" s="4">
        <v>52</v>
      </c>
      <c r="AA132" s="7" t="s">
        <v>76</v>
      </c>
      <c r="AB132" s="7" t="s">
        <v>1081</v>
      </c>
      <c r="AC132" s="4">
        <f t="shared" ref="AC132:AC165" si="23">IF(AB132="Pharma",1,0)</f>
        <v>1</v>
      </c>
      <c r="AD132" s="4">
        <f t="shared" ref="AD132:AD165" si="24">IF(AB132="Biotech",1,0)</f>
        <v>0</v>
      </c>
      <c r="AE132" s="4">
        <f t="shared" ref="AE132:AE165" si="25">IF(AB132="Government",1,0)</f>
        <v>0</v>
      </c>
      <c r="AF132" s="4">
        <f t="shared" ref="AF132:AF165" si="26">IF(AB132="Academic",1,0)</f>
        <v>0</v>
      </c>
      <c r="AG132" s="4">
        <f t="shared" ref="AG132:AG165" si="27">IF(AB132="Non-profit",1,0)</f>
        <v>0</v>
      </c>
      <c r="AH132" s="20" t="s">
        <v>661</v>
      </c>
      <c r="AI132" s="14" t="s">
        <v>41</v>
      </c>
      <c r="AJ132" s="14" t="s">
        <v>660</v>
      </c>
      <c r="AK132" s="4" t="s">
        <v>1008</v>
      </c>
      <c r="AL132" s="4" t="s">
        <v>647</v>
      </c>
      <c r="AM132" s="47" t="s">
        <v>986</v>
      </c>
      <c r="AN132" s="7">
        <v>42217</v>
      </c>
      <c r="AO132" s="52">
        <f>(YEAR(AN132)-YEAR(G132))*12+(MONTH(AN132)-MONTH(G132))</f>
        <v>81</v>
      </c>
      <c r="AP132" s="26"/>
    </row>
    <row r="133" spans="1:42" s="4" customFormat="1" x14ac:dyDescent="0.35">
      <c r="A133" s="4" t="s">
        <v>1242</v>
      </c>
      <c r="B133" s="4" t="s">
        <v>8</v>
      </c>
      <c r="C133" s="4" t="s">
        <v>361</v>
      </c>
      <c r="D133" s="4" t="s">
        <v>591</v>
      </c>
      <c r="E133" s="4" t="s">
        <v>662</v>
      </c>
      <c r="F133" s="7">
        <v>37469</v>
      </c>
      <c r="G133" s="7">
        <v>39783</v>
      </c>
      <c r="H133" s="20">
        <f t="shared" si="21"/>
        <v>76</v>
      </c>
      <c r="I133" s="20" t="str">
        <f t="shared" si="22"/>
        <v>Early</v>
      </c>
      <c r="J133" s="47" t="s">
        <v>1161</v>
      </c>
      <c r="K133" s="34">
        <v>1</v>
      </c>
      <c r="M133" s="4" t="s">
        <v>1040</v>
      </c>
      <c r="N133" s="4">
        <v>23208198</v>
      </c>
      <c r="O133" s="7">
        <v>41456</v>
      </c>
      <c r="P133" s="20">
        <f>(YEAR(O133)-YEAR(G133))*12+(MONTH(O133)-MONTH(G133))</f>
        <v>55</v>
      </c>
      <c r="Q133" s="20">
        <f>(YEAR(O133)-YEAR(G133))*12+(MONTH(O133)-MONTH(G133))</f>
        <v>55</v>
      </c>
      <c r="R133" s="25" t="s">
        <v>661</v>
      </c>
      <c r="S133" s="30">
        <v>40148</v>
      </c>
      <c r="T133" s="25" t="s">
        <v>647</v>
      </c>
      <c r="U133" s="35"/>
      <c r="V133" s="33">
        <v>258</v>
      </c>
      <c r="W133" s="33">
        <v>258</v>
      </c>
      <c r="X133" s="47" t="s">
        <v>49</v>
      </c>
      <c r="Z133" s="4">
        <v>258</v>
      </c>
      <c r="AA133" s="7" t="s">
        <v>76</v>
      </c>
      <c r="AB133" s="7" t="s">
        <v>1081</v>
      </c>
      <c r="AC133" s="4">
        <f t="shared" si="23"/>
        <v>1</v>
      </c>
      <c r="AD133" s="4">
        <f t="shared" si="24"/>
        <v>0</v>
      </c>
      <c r="AE133" s="4">
        <f t="shared" si="25"/>
        <v>0</v>
      </c>
      <c r="AF133" s="4">
        <f t="shared" si="26"/>
        <v>0</v>
      </c>
      <c r="AG133" s="4">
        <f t="shared" si="27"/>
        <v>0</v>
      </c>
      <c r="AH133" s="20" t="s">
        <v>661</v>
      </c>
      <c r="AI133" s="14" t="s">
        <v>137</v>
      </c>
      <c r="AJ133" s="14" t="s">
        <v>8</v>
      </c>
      <c r="AK133" s="4" t="s">
        <v>1065</v>
      </c>
      <c r="AL133" s="4" t="s">
        <v>661</v>
      </c>
      <c r="AM133" s="47" t="s">
        <v>986</v>
      </c>
      <c r="AN133" s="7">
        <v>42217</v>
      </c>
      <c r="AO133" s="52">
        <f>(YEAR(AN133)-YEAR(G133))*12+(MONTH(AN133)-MONTH(G133))</f>
        <v>80</v>
      </c>
      <c r="AP133" s="26"/>
    </row>
    <row r="134" spans="1:42" s="4" customFormat="1" x14ac:dyDescent="0.35">
      <c r="A134" s="4" t="s">
        <v>1242</v>
      </c>
      <c r="B134" s="4" t="s">
        <v>8</v>
      </c>
      <c r="C134" s="4" t="s">
        <v>361</v>
      </c>
      <c r="D134" s="4" t="s">
        <v>592</v>
      </c>
      <c r="E134" s="4" t="s">
        <v>662</v>
      </c>
      <c r="F134" s="7">
        <v>37469</v>
      </c>
      <c r="G134" s="7">
        <v>39783</v>
      </c>
      <c r="H134" s="20">
        <f t="shared" si="21"/>
        <v>76</v>
      </c>
      <c r="I134" s="20" t="str">
        <f t="shared" si="22"/>
        <v>Early</v>
      </c>
      <c r="J134" s="47" t="s">
        <v>1161</v>
      </c>
      <c r="K134" s="34">
        <v>0</v>
      </c>
      <c r="L134" s="4" t="s">
        <v>661</v>
      </c>
      <c r="M134" s="4" t="s">
        <v>1042</v>
      </c>
      <c r="N134" s="4">
        <v>23508526</v>
      </c>
      <c r="O134" s="7">
        <v>41518</v>
      </c>
      <c r="P134" s="20">
        <f>(YEAR(O134)-YEAR(G134))*12+(MONTH(O134)-MONTH(G134))</f>
        <v>57</v>
      </c>
      <c r="Q134" s="20">
        <f>(YEAR(O134)-YEAR(G134))*12+(MONTH(O134)-MONTH(G134))</f>
        <v>57</v>
      </c>
      <c r="R134" s="25" t="s">
        <v>661</v>
      </c>
      <c r="S134" s="30">
        <v>40118</v>
      </c>
      <c r="T134" s="25" t="s">
        <v>647</v>
      </c>
      <c r="U134" s="35"/>
      <c r="V134" s="33">
        <v>381</v>
      </c>
      <c r="W134" s="33">
        <v>381</v>
      </c>
      <c r="X134" s="47" t="s">
        <v>49</v>
      </c>
      <c r="Z134" s="4">
        <v>381</v>
      </c>
      <c r="AA134" s="7" t="s">
        <v>76</v>
      </c>
      <c r="AB134" s="7" t="s">
        <v>1081</v>
      </c>
      <c r="AC134" s="4">
        <f t="shared" si="23"/>
        <v>1</v>
      </c>
      <c r="AD134" s="4">
        <f t="shared" si="24"/>
        <v>0</v>
      </c>
      <c r="AE134" s="4">
        <f t="shared" si="25"/>
        <v>0</v>
      </c>
      <c r="AF134" s="4">
        <f t="shared" si="26"/>
        <v>0</v>
      </c>
      <c r="AG134" s="4">
        <f t="shared" si="27"/>
        <v>0</v>
      </c>
      <c r="AH134" s="20" t="s">
        <v>661</v>
      </c>
      <c r="AI134" s="14" t="s">
        <v>213</v>
      </c>
      <c r="AJ134" s="14" t="s">
        <v>8</v>
      </c>
      <c r="AK134" s="4" t="s">
        <v>1066</v>
      </c>
      <c r="AL134" s="4" t="s">
        <v>661</v>
      </c>
      <c r="AM134" s="47" t="s">
        <v>986</v>
      </c>
      <c r="AN134" s="7">
        <v>42217</v>
      </c>
      <c r="AO134" s="52">
        <f>(YEAR(AN134)-YEAR(G134))*12+(MONTH(AN134)-MONTH(G134))</f>
        <v>80</v>
      </c>
      <c r="AP134" s="26"/>
    </row>
    <row r="135" spans="1:42" s="4" customFormat="1" x14ac:dyDescent="0.35">
      <c r="A135" s="4" t="s">
        <v>1242</v>
      </c>
      <c r="B135" s="4" t="s">
        <v>8</v>
      </c>
      <c r="C135" s="4" t="s">
        <v>361</v>
      </c>
      <c r="D135" s="4" t="s">
        <v>593</v>
      </c>
      <c r="E135" s="4" t="s">
        <v>662</v>
      </c>
      <c r="F135" s="7">
        <v>38200</v>
      </c>
      <c r="G135" s="7">
        <v>39783</v>
      </c>
      <c r="H135" s="20">
        <f t="shared" si="21"/>
        <v>52</v>
      </c>
      <c r="I135" s="20" t="str">
        <f t="shared" si="22"/>
        <v>Early</v>
      </c>
      <c r="J135" s="47" t="s">
        <v>1161</v>
      </c>
      <c r="K135" s="34">
        <v>1</v>
      </c>
      <c r="M135" s="4" t="s">
        <v>1040</v>
      </c>
      <c r="N135" s="4">
        <v>23208198</v>
      </c>
      <c r="O135" s="7">
        <v>41456</v>
      </c>
      <c r="P135" s="20">
        <f>(YEAR(O135)-YEAR(G135))*12+(MONTH(O135)-MONTH(G135))</f>
        <v>55</v>
      </c>
      <c r="Q135" s="20">
        <f>(YEAR(O135)-YEAR(G135))*12+(MONTH(O135)-MONTH(G135))</f>
        <v>55</v>
      </c>
      <c r="R135" s="25" t="s">
        <v>661</v>
      </c>
      <c r="S135" s="30">
        <v>40148</v>
      </c>
      <c r="T135" s="25" t="s">
        <v>647</v>
      </c>
      <c r="U135" s="35"/>
      <c r="V135" s="33">
        <v>258</v>
      </c>
      <c r="W135" s="33">
        <v>258</v>
      </c>
      <c r="X135" s="47" t="s">
        <v>49</v>
      </c>
      <c r="Z135" s="4">
        <v>395</v>
      </c>
      <c r="AA135" s="7" t="s">
        <v>76</v>
      </c>
      <c r="AB135" s="7" t="s">
        <v>1081</v>
      </c>
      <c r="AC135" s="4">
        <f t="shared" si="23"/>
        <v>1</v>
      </c>
      <c r="AD135" s="4">
        <f t="shared" si="24"/>
        <v>0</v>
      </c>
      <c r="AE135" s="4">
        <f t="shared" si="25"/>
        <v>0</v>
      </c>
      <c r="AF135" s="4">
        <f t="shared" si="26"/>
        <v>0</v>
      </c>
      <c r="AG135" s="4">
        <f t="shared" si="27"/>
        <v>0</v>
      </c>
      <c r="AH135" s="20" t="s">
        <v>661</v>
      </c>
      <c r="AI135" s="14" t="s">
        <v>217</v>
      </c>
      <c r="AJ135" s="14" t="s">
        <v>8</v>
      </c>
      <c r="AK135" s="4" t="s">
        <v>1067</v>
      </c>
      <c r="AL135" s="4" t="s">
        <v>661</v>
      </c>
      <c r="AM135" s="47" t="s">
        <v>986</v>
      </c>
      <c r="AN135" s="7">
        <v>42217</v>
      </c>
      <c r="AO135" s="52">
        <f>(YEAR(AN135)-YEAR(G135))*12+(MONTH(AN135)-MONTH(G135))</f>
        <v>80</v>
      </c>
      <c r="AP135" s="26"/>
    </row>
    <row r="136" spans="1:42" s="4" customFormat="1" x14ac:dyDescent="0.35">
      <c r="A136" s="4" t="s">
        <v>1242</v>
      </c>
      <c r="B136" s="4" t="s">
        <v>8</v>
      </c>
      <c r="C136" s="4" t="s">
        <v>361</v>
      </c>
      <c r="D136" s="4" t="s">
        <v>594</v>
      </c>
      <c r="E136" s="4" t="s">
        <v>662</v>
      </c>
      <c r="F136" s="7">
        <v>38384</v>
      </c>
      <c r="G136" s="7">
        <v>39783</v>
      </c>
      <c r="H136" s="20">
        <f t="shared" si="21"/>
        <v>46</v>
      </c>
      <c r="I136" s="20" t="str">
        <f t="shared" si="22"/>
        <v>Early</v>
      </c>
      <c r="J136" s="47" t="s">
        <v>4</v>
      </c>
      <c r="K136" s="34"/>
      <c r="N136" s="4" t="s">
        <v>4</v>
      </c>
      <c r="O136" s="5"/>
      <c r="P136" s="20"/>
      <c r="Q136" s="20"/>
      <c r="R136" s="25" t="s">
        <v>661</v>
      </c>
      <c r="S136" s="30">
        <v>40148</v>
      </c>
      <c r="T136" s="25" t="s">
        <v>647</v>
      </c>
      <c r="U136" s="35"/>
      <c r="V136" s="33"/>
      <c r="W136" s="33"/>
      <c r="X136" s="47" t="s">
        <v>49</v>
      </c>
      <c r="Z136" s="4">
        <v>186</v>
      </c>
      <c r="AA136" s="7" t="s">
        <v>76</v>
      </c>
      <c r="AB136" s="7" t="s">
        <v>1081</v>
      </c>
      <c r="AC136" s="4">
        <f t="shared" si="23"/>
        <v>1</v>
      </c>
      <c r="AD136" s="4">
        <f t="shared" si="24"/>
        <v>0</v>
      </c>
      <c r="AE136" s="4">
        <f t="shared" si="25"/>
        <v>0</v>
      </c>
      <c r="AF136" s="4">
        <f t="shared" si="26"/>
        <v>0</v>
      </c>
      <c r="AG136" s="4">
        <f t="shared" si="27"/>
        <v>0</v>
      </c>
      <c r="AH136" s="20" t="s">
        <v>661</v>
      </c>
      <c r="AI136" s="14" t="s">
        <v>572</v>
      </c>
      <c r="AJ136" s="14" t="s">
        <v>1166</v>
      </c>
      <c r="AK136" s="4" t="s">
        <v>1068</v>
      </c>
      <c r="AL136" s="4" t="s">
        <v>661</v>
      </c>
      <c r="AM136" s="47" t="s">
        <v>1127</v>
      </c>
      <c r="AN136" s="7">
        <v>42217</v>
      </c>
      <c r="AO136" s="52">
        <f>(YEAR(AN136)-YEAR(G136))*12+(MONTH(AN136)-MONTH(G136))</f>
        <v>80</v>
      </c>
      <c r="AP136" s="26"/>
    </row>
    <row r="137" spans="1:42" s="4" customFormat="1" x14ac:dyDescent="0.35">
      <c r="A137" s="4" t="s">
        <v>1242</v>
      </c>
      <c r="B137" s="4" t="s">
        <v>8</v>
      </c>
      <c r="C137" s="4" t="s">
        <v>361</v>
      </c>
      <c r="D137" s="4" t="s">
        <v>595</v>
      </c>
      <c r="E137" s="4" t="s">
        <v>662</v>
      </c>
      <c r="F137" s="7">
        <v>39203</v>
      </c>
      <c r="G137" s="7">
        <v>39873</v>
      </c>
      <c r="H137" s="20">
        <f t="shared" si="21"/>
        <v>22</v>
      </c>
      <c r="I137" s="20" t="str">
        <f t="shared" si="22"/>
        <v>Early</v>
      </c>
      <c r="J137" s="47" t="s">
        <v>1161</v>
      </c>
      <c r="K137" s="34">
        <v>0</v>
      </c>
      <c r="L137" s="4" t="s">
        <v>661</v>
      </c>
      <c r="M137" s="4" t="s">
        <v>1048</v>
      </c>
      <c r="N137" s="4">
        <v>21322021</v>
      </c>
      <c r="O137" s="7">
        <v>40544</v>
      </c>
      <c r="P137" s="20">
        <f>(YEAR(O137)-YEAR(G137))*12+(MONTH(O137)-MONTH(G137))</f>
        <v>22</v>
      </c>
      <c r="Q137" s="20">
        <f>(YEAR(O137)-YEAR(G137))*12+(MONTH(O137)-MONTH(G137))</f>
        <v>22</v>
      </c>
      <c r="R137" s="25" t="s">
        <v>661</v>
      </c>
      <c r="S137" s="30">
        <v>40210</v>
      </c>
      <c r="T137" s="25" t="s">
        <v>647</v>
      </c>
      <c r="U137" s="35"/>
      <c r="V137" s="33">
        <v>287</v>
      </c>
      <c r="W137" s="33">
        <v>287</v>
      </c>
      <c r="X137" s="47" t="s">
        <v>49</v>
      </c>
      <c r="Z137" s="4">
        <v>287</v>
      </c>
      <c r="AA137" s="7" t="s">
        <v>76</v>
      </c>
      <c r="AB137" s="7" t="s">
        <v>1081</v>
      </c>
      <c r="AC137" s="4">
        <f t="shared" si="23"/>
        <v>1</v>
      </c>
      <c r="AD137" s="4">
        <f t="shared" si="24"/>
        <v>0</v>
      </c>
      <c r="AE137" s="4">
        <f t="shared" si="25"/>
        <v>0</v>
      </c>
      <c r="AF137" s="4">
        <f t="shared" si="26"/>
        <v>0</v>
      </c>
      <c r="AG137" s="4">
        <f t="shared" si="27"/>
        <v>0</v>
      </c>
      <c r="AH137" s="20" t="s">
        <v>661</v>
      </c>
      <c r="AI137" s="14" t="s">
        <v>137</v>
      </c>
      <c r="AJ137" s="14" t="s">
        <v>8</v>
      </c>
      <c r="AK137" s="4" t="s">
        <v>1069</v>
      </c>
      <c r="AL137" s="4" t="s">
        <v>647</v>
      </c>
      <c r="AM137" s="47" t="s">
        <v>986</v>
      </c>
      <c r="AN137" s="7">
        <v>42217</v>
      </c>
      <c r="AO137" s="52">
        <f>(YEAR(AN137)-YEAR(G137))*12+(MONTH(AN137)-MONTH(G137))</f>
        <v>77</v>
      </c>
      <c r="AP137" s="26"/>
    </row>
    <row r="138" spans="1:42" s="4" customFormat="1" x14ac:dyDescent="0.35">
      <c r="A138" s="4" t="s">
        <v>1242</v>
      </c>
      <c r="B138" s="4" t="s">
        <v>8</v>
      </c>
      <c r="C138" s="4" t="s">
        <v>361</v>
      </c>
      <c r="D138" s="4" t="s">
        <v>596</v>
      </c>
      <c r="E138" s="4" t="s">
        <v>657</v>
      </c>
      <c r="F138" s="7">
        <v>37803</v>
      </c>
      <c r="G138" s="7">
        <v>39904</v>
      </c>
      <c r="H138" s="20">
        <f t="shared" si="21"/>
        <v>69</v>
      </c>
      <c r="I138" s="20" t="str">
        <f t="shared" si="22"/>
        <v>Early</v>
      </c>
      <c r="J138" s="47" t="s">
        <v>1161</v>
      </c>
      <c r="K138" s="34">
        <v>0</v>
      </c>
      <c r="L138" s="4" t="s">
        <v>647</v>
      </c>
      <c r="M138" s="4" t="s">
        <v>1036</v>
      </c>
      <c r="N138" s="4">
        <v>21705273</v>
      </c>
      <c r="O138" s="7">
        <v>40756</v>
      </c>
      <c r="P138" s="20">
        <f>(YEAR(O138)-YEAR(G138))*12+(MONTH(O138)-MONTH(G138))</f>
        <v>28</v>
      </c>
      <c r="Q138" s="20">
        <f>(YEAR(O138)-YEAR(G138))*12+(MONTH(O138)-MONTH(G138))</f>
        <v>28</v>
      </c>
      <c r="R138" s="25" t="s">
        <v>661</v>
      </c>
      <c r="S138" s="30">
        <v>40238</v>
      </c>
      <c r="T138" s="25" t="s">
        <v>647</v>
      </c>
      <c r="U138" s="35"/>
      <c r="V138" s="33">
        <v>295</v>
      </c>
      <c r="W138" s="33">
        <v>295</v>
      </c>
      <c r="X138" s="47" t="s">
        <v>49</v>
      </c>
      <c r="Z138" s="4">
        <v>295</v>
      </c>
      <c r="AA138" s="7" t="s">
        <v>76</v>
      </c>
      <c r="AB138" s="7" t="s">
        <v>1081</v>
      </c>
      <c r="AC138" s="4">
        <f t="shared" si="23"/>
        <v>1</v>
      </c>
      <c r="AD138" s="4">
        <f t="shared" si="24"/>
        <v>0</v>
      </c>
      <c r="AE138" s="4">
        <f t="shared" si="25"/>
        <v>0</v>
      </c>
      <c r="AF138" s="4">
        <f t="shared" si="26"/>
        <v>0</v>
      </c>
      <c r="AG138" s="4">
        <f t="shared" si="27"/>
        <v>0</v>
      </c>
      <c r="AH138" s="20" t="s">
        <v>661</v>
      </c>
      <c r="AI138" s="14" t="s">
        <v>555</v>
      </c>
      <c r="AJ138" s="14" t="s">
        <v>1166</v>
      </c>
      <c r="AK138" s="4" t="s">
        <v>1070</v>
      </c>
      <c r="AL138" s="4" t="s">
        <v>661</v>
      </c>
      <c r="AM138" s="47" t="s">
        <v>986</v>
      </c>
      <c r="AN138" s="7">
        <v>42217</v>
      </c>
      <c r="AO138" s="52">
        <f>(YEAR(AN138)-YEAR(G138))*12+(MONTH(AN138)-MONTH(G138))</f>
        <v>76</v>
      </c>
      <c r="AP138" s="26"/>
    </row>
    <row r="139" spans="1:42" s="4" customFormat="1" x14ac:dyDescent="0.35">
      <c r="A139" s="4" t="s">
        <v>1242</v>
      </c>
      <c r="B139" s="4" t="s">
        <v>8</v>
      </c>
      <c r="C139" s="4" t="s">
        <v>361</v>
      </c>
      <c r="D139" s="4" t="s">
        <v>597</v>
      </c>
      <c r="E139" s="4" t="s">
        <v>662</v>
      </c>
      <c r="F139" s="7">
        <v>39264</v>
      </c>
      <c r="G139" s="7">
        <v>39934</v>
      </c>
      <c r="H139" s="20">
        <f t="shared" si="21"/>
        <v>22</v>
      </c>
      <c r="I139" s="20" t="str">
        <f t="shared" si="22"/>
        <v>Early</v>
      </c>
      <c r="J139" s="47" t="s">
        <v>1161</v>
      </c>
      <c r="K139" s="34">
        <v>1</v>
      </c>
      <c r="M139" s="4" t="s">
        <v>1048</v>
      </c>
      <c r="N139" s="4" t="s">
        <v>1072</v>
      </c>
      <c r="O139" s="7">
        <v>41091</v>
      </c>
      <c r="P139" s="20">
        <f>(YEAR(O139)-YEAR(G139))*12+(MONTH(O139)-MONTH(G139))</f>
        <v>38</v>
      </c>
      <c r="Q139" s="20">
        <f>(YEAR(O139)-YEAR(G139))*12+(MONTH(O139)-MONTH(G139))</f>
        <v>38</v>
      </c>
      <c r="R139" s="25" t="s">
        <v>661</v>
      </c>
      <c r="S139" s="30">
        <v>40238</v>
      </c>
      <c r="T139" s="25" t="s">
        <v>647</v>
      </c>
      <c r="U139" s="35"/>
      <c r="V139" s="33">
        <v>84</v>
      </c>
      <c r="W139" s="33">
        <v>84</v>
      </c>
      <c r="X139" s="47" t="s">
        <v>37</v>
      </c>
      <c r="Y139" s="4" t="s">
        <v>598</v>
      </c>
      <c r="Z139" s="4">
        <v>84</v>
      </c>
      <c r="AA139" s="7" t="s">
        <v>76</v>
      </c>
      <c r="AB139" s="7" t="s">
        <v>1081</v>
      </c>
      <c r="AC139" s="4">
        <f t="shared" si="23"/>
        <v>1</v>
      </c>
      <c r="AD139" s="4">
        <f t="shared" si="24"/>
        <v>0</v>
      </c>
      <c r="AE139" s="4">
        <f t="shared" si="25"/>
        <v>0</v>
      </c>
      <c r="AF139" s="4">
        <f t="shared" si="26"/>
        <v>0</v>
      </c>
      <c r="AG139" s="4">
        <f t="shared" si="27"/>
        <v>0</v>
      </c>
      <c r="AH139" s="20" t="s">
        <v>661</v>
      </c>
      <c r="AI139" s="14" t="s">
        <v>137</v>
      </c>
      <c r="AJ139" s="14" t="s">
        <v>8</v>
      </c>
      <c r="AK139" s="4" t="s">
        <v>1071</v>
      </c>
      <c r="AL139" s="4" t="s">
        <v>661</v>
      </c>
      <c r="AM139" s="47" t="s">
        <v>986</v>
      </c>
      <c r="AN139" s="7">
        <v>42217</v>
      </c>
      <c r="AO139" s="52">
        <f>(YEAR(AN139)-YEAR(G139))*12+(MONTH(AN139)-MONTH(G139))</f>
        <v>75</v>
      </c>
      <c r="AP139" s="26"/>
    </row>
    <row r="140" spans="1:42" s="4" customFormat="1" x14ac:dyDescent="0.35">
      <c r="A140" s="4" t="s">
        <v>1242</v>
      </c>
      <c r="B140" s="4" t="s">
        <v>8</v>
      </c>
      <c r="C140" s="4" t="s">
        <v>361</v>
      </c>
      <c r="D140" s="4" t="s">
        <v>599</v>
      </c>
      <c r="E140" s="4" t="s">
        <v>657</v>
      </c>
      <c r="F140" s="7">
        <v>39600</v>
      </c>
      <c r="G140" s="7">
        <v>40026</v>
      </c>
      <c r="H140" s="20">
        <f t="shared" si="21"/>
        <v>14</v>
      </c>
      <c r="I140" s="20" t="str">
        <f t="shared" si="22"/>
        <v>Early</v>
      </c>
      <c r="J140" s="47" t="s">
        <v>4</v>
      </c>
      <c r="K140" s="34"/>
      <c r="N140" s="4" t="s">
        <v>4</v>
      </c>
      <c r="O140" s="5"/>
      <c r="P140" s="20"/>
      <c r="Q140" s="20"/>
      <c r="R140" s="25" t="s">
        <v>661</v>
      </c>
      <c r="S140" s="30">
        <v>41671</v>
      </c>
      <c r="T140" s="25" t="s">
        <v>647</v>
      </c>
      <c r="U140" s="35"/>
      <c r="V140" s="33"/>
      <c r="W140" s="33"/>
      <c r="X140" s="47" t="s">
        <v>49</v>
      </c>
      <c r="Z140" s="4">
        <v>230</v>
      </c>
      <c r="AA140" s="7" t="s">
        <v>575</v>
      </c>
      <c r="AB140" s="7" t="s">
        <v>1081</v>
      </c>
      <c r="AC140" s="4">
        <f t="shared" si="23"/>
        <v>1</v>
      </c>
      <c r="AD140" s="4">
        <f t="shared" si="24"/>
        <v>0</v>
      </c>
      <c r="AE140" s="4">
        <f t="shared" si="25"/>
        <v>0</v>
      </c>
      <c r="AF140" s="4">
        <f t="shared" si="26"/>
        <v>0</v>
      </c>
      <c r="AG140" s="4">
        <f t="shared" si="27"/>
        <v>0</v>
      </c>
      <c r="AH140" s="20" t="s">
        <v>661</v>
      </c>
      <c r="AI140" s="14" t="s">
        <v>600</v>
      </c>
      <c r="AJ140" s="14" t="s">
        <v>1166</v>
      </c>
      <c r="AL140" s="4" t="s">
        <v>647</v>
      </c>
      <c r="AM140" s="47" t="s">
        <v>1127</v>
      </c>
      <c r="AN140" s="7">
        <v>42217</v>
      </c>
      <c r="AO140" s="52">
        <f>(YEAR(AN140)-YEAR(G140))*12+(MONTH(AN140)-MONTH(G140))</f>
        <v>72</v>
      </c>
      <c r="AP140" s="26"/>
    </row>
    <row r="141" spans="1:42" s="4" customFormat="1" x14ac:dyDescent="0.35">
      <c r="A141" s="4" t="s">
        <v>1242</v>
      </c>
      <c r="B141" s="4" t="s">
        <v>8</v>
      </c>
      <c r="C141" s="4" t="s">
        <v>361</v>
      </c>
      <c r="D141" s="4" t="s">
        <v>601</v>
      </c>
      <c r="E141" s="4" t="s">
        <v>659</v>
      </c>
      <c r="F141" s="7">
        <v>39995</v>
      </c>
      <c r="G141" s="7">
        <v>40026</v>
      </c>
      <c r="H141" s="20">
        <f t="shared" si="21"/>
        <v>1</v>
      </c>
      <c r="I141" s="20" t="str">
        <f t="shared" si="22"/>
        <v>Early</v>
      </c>
      <c r="J141" s="47" t="s">
        <v>4</v>
      </c>
      <c r="K141" s="34"/>
      <c r="N141" s="4" t="s">
        <v>4</v>
      </c>
      <c r="O141" s="5"/>
      <c r="P141" s="20"/>
      <c r="Q141" s="20"/>
      <c r="R141" s="25" t="s">
        <v>661</v>
      </c>
      <c r="S141" s="30">
        <v>40360</v>
      </c>
      <c r="T141" s="25" t="s">
        <v>647</v>
      </c>
      <c r="U141" s="35"/>
      <c r="V141" s="33"/>
      <c r="W141" s="33"/>
      <c r="X141" s="47" t="s">
        <v>49</v>
      </c>
      <c r="Z141" s="4">
        <v>40</v>
      </c>
      <c r="AA141" s="7" t="s">
        <v>76</v>
      </c>
      <c r="AB141" s="7" t="s">
        <v>1081</v>
      </c>
      <c r="AC141" s="4">
        <f t="shared" si="23"/>
        <v>1</v>
      </c>
      <c r="AD141" s="4">
        <f t="shared" si="24"/>
        <v>0</v>
      </c>
      <c r="AE141" s="4">
        <f t="shared" si="25"/>
        <v>0</v>
      </c>
      <c r="AF141" s="4">
        <f t="shared" si="26"/>
        <v>0</v>
      </c>
      <c r="AG141" s="4">
        <f t="shared" si="27"/>
        <v>0</v>
      </c>
      <c r="AH141" s="20" t="s">
        <v>661</v>
      </c>
      <c r="AI141" s="14" t="s">
        <v>92</v>
      </c>
      <c r="AJ141" s="14" t="s">
        <v>660</v>
      </c>
      <c r="AK141" s="4" t="s">
        <v>1073</v>
      </c>
      <c r="AL141" s="4" t="s">
        <v>647</v>
      </c>
      <c r="AM141" s="47" t="s">
        <v>1127</v>
      </c>
      <c r="AN141" s="7">
        <v>42217</v>
      </c>
      <c r="AO141" s="52">
        <f>(YEAR(AN141)-YEAR(G141))*12+(MONTH(AN141)-MONTH(G141))</f>
        <v>72</v>
      </c>
      <c r="AP141" s="26"/>
    </row>
    <row r="142" spans="1:42" s="4" customFormat="1" x14ac:dyDescent="0.35">
      <c r="A142" s="4" t="s">
        <v>1242</v>
      </c>
      <c r="B142" s="4" t="s">
        <v>8</v>
      </c>
      <c r="C142" s="4" t="s">
        <v>361</v>
      </c>
      <c r="D142" s="4" t="s">
        <v>602</v>
      </c>
      <c r="E142" s="4" t="s">
        <v>38</v>
      </c>
      <c r="F142" s="7">
        <v>39326</v>
      </c>
      <c r="G142" s="7">
        <v>40148</v>
      </c>
      <c r="H142" s="20">
        <f t="shared" si="21"/>
        <v>27</v>
      </c>
      <c r="I142" s="20" t="str">
        <f t="shared" si="22"/>
        <v>Early</v>
      </c>
      <c r="J142" s="47" t="s">
        <v>1161</v>
      </c>
      <c r="K142" s="34">
        <v>2</v>
      </c>
      <c r="M142" s="4" t="s">
        <v>1136</v>
      </c>
      <c r="N142" s="4">
        <v>23801585</v>
      </c>
      <c r="O142" s="7">
        <v>41518</v>
      </c>
      <c r="P142" s="20">
        <f>(YEAR(O142)-YEAR(G142))*12+(MONTH(O142)-MONTH(G142))</f>
        <v>45</v>
      </c>
      <c r="Q142" s="20">
        <f>(YEAR(O142)-YEAR(G142))*12+(MONTH(O142)-MONTH(G142))</f>
        <v>45</v>
      </c>
      <c r="R142" s="25" t="s">
        <v>661</v>
      </c>
      <c r="S142" s="30">
        <v>41671</v>
      </c>
      <c r="T142" s="25" t="s">
        <v>647</v>
      </c>
      <c r="U142" s="35"/>
      <c r="V142" s="33">
        <v>180</v>
      </c>
      <c r="W142" s="33">
        <v>180</v>
      </c>
      <c r="X142" s="47" t="s">
        <v>49</v>
      </c>
      <c r="Z142" s="4">
        <v>180</v>
      </c>
      <c r="AA142" s="7" t="s">
        <v>575</v>
      </c>
      <c r="AB142" s="7" t="s">
        <v>1081</v>
      </c>
      <c r="AC142" s="4">
        <f t="shared" si="23"/>
        <v>1</v>
      </c>
      <c r="AD142" s="4">
        <f t="shared" si="24"/>
        <v>0</v>
      </c>
      <c r="AE142" s="4">
        <f t="shared" si="25"/>
        <v>0</v>
      </c>
      <c r="AF142" s="4">
        <f t="shared" si="26"/>
        <v>0</v>
      </c>
      <c r="AG142" s="4">
        <f t="shared" si="27"/>
        <v>0</v>
      </c>
      <c r="AH142" s="20" t="s">
        <v>661</v>
      </c>
      <c r="AI142" s="14" t="s">
        <v>603</v>
      </c>
      <c r="AJ142" s="14" t="s">
        <v>8</v>
      </c>
      <c r="AK142" s="4" t="s">
        <v>1074</v>
      </c>
      <c r="AL142" s="4" t="s">
        <v>647</v>
      </c>
      <c r="AM142" s="47" t="s">
        <v>1127</v>
      </c>
      <c r="AN142" s="7">
        <v>42217</v>
      </c>
      <c r="AO142" s="52">
        <f>(YEAR(AN142)-YEAR(G142))*12+(MONTH(AN142)-MONTH(G142))</f>
        <v>68</v>
      </c>
      <c r="AP142" s="26"/>
    </row>
    <row r="143" spans="1:42" s="4" customFormat="1" x14ac:dyDescent="0.35">
      <c r="A143" s="4" t="s">
        <v>1242</v>
      </c>
      <c r="B143" s="4" t="s">
        <v>8</v>
      </c>
      <c r="C143" s="4" t="s">
        <v>361</v>
      </c>
      <c r="D143" s="4" t="s">
        <v>604</v>
      </c>
      <c r="E143" s="4" t="s">
        <v>657</v>
      </c>
      <c r="F143" s="7">
        <v>39052</v>
      </c>
      <c r="G143" s="7">
        <v>40210</v>
      </c>
      <c r="H143" s="20">
        <f t="shared" si="21"/>
        <v>38</v>
      </c>
      <c r="I143" s="20" t="str">
        <f t="shared" si="22"/>
        <v>Early</v>
      </c>
      <c r="J143" s="47" t="s">
        <v>4</v>
      </c>
      <c r="K143" s="34"/>
      <c r="N143" s="4" t="s">
        <v>4</v>
      </c>
      <c r="O143" s="5"/>
      <c r="P143" s="20"/>
      <c r="Q143" s="20"/>
      <c r="R143" s="25" t="s">
        <v>661</v>
      </c>
      <c r="S143" s="30">
        <v>41671</v>
      </c>
      <c r="T143" s="25" t="s">
        <v>647</v>
      </c>
      <c r="U143" s="35"/>
      <c r="V143" s="33"/>
      <c r="W143" s="33"/>
      <c r="X143" s="47" t="s">
        <v>49</v>
      </c>
      <c r="Z143" s="4">
        <v>130</v>
      </c>
      <c r="AA143" s="7" t="s">
        <v>575</v>
      </c>
      <c r="AB143" s="7" t="s">
        <v>1081</v>
      </c>
      <c r="AC143" s="4">
        <f t="shared" si="23"/>
        <v>1</v>
      </c>
      <c r="AD143" s="4">
        <f t="shared" si="24"/>
        <v>0</v>
      </c>
      <c r="AE143" s="4">
        <f t="shared" si="25"/>
        <v>0</v>
      </c>
      <c r="AF143" s="4">
        <f t="shared" si="26"/>
        <v>0</v>
      </c>
      <c r="AG143" s="4">
        <f t="shared" si="27"/>
        <v>0</v>
      </c>
      <c r="AH143" s="20" t="s">
        <v>661</v>
      </c>
      <c r="AI143" s="14" t="s">
        <v>137</v>
      </c>
      <c r="AJ143" s="14" t="s">
        <v>8</v>
      </c>
      <c r="AK143" s="4" t="s">
        <v>1075</v>
      </c>
      <c r="AL143" s="4" t="s">
        <v>661</v>
      </c>
      <c r="AM143" s="47" t="s">
        <v>1127</v>
      </c>
      <c r="AN143" s="7">
        <v>42217</v>
      </c>
      <c r="AO143" s="52">
        <f>(YEAR(AN143)-YEAR(G143))*12+(MONTH(AN143)-MONTH(G143))</f>
        <v>66</v>
      </c>
      <c r="AP143" s="26"/>
    </row>
    <row r="144" spans="1:42" s="4" customFormat="1" x14ac:dyDescent="0.35">
      <c r="A144" s="4" t="s">
        <v>1242</v>
      </c>
      <c r="B144" s="4" t="s">
        <v>8</v>
      </c>
      <c r="C144" s="4" t="s">
        <v>361</v>
      </c>
      <c r="D144" s="12" t="s">
        <v>605</v>
      </c>
      <c r="E144" s="4" t="s">
        <v>659</v>
      </c>
      <c r="F144" s="7">
        <v>40179</v>
      </c>
      <c r="G144" s="7">
        <v>40210</v>
      </c>
      <c r="H144" s="20">
        <f t="shared" si="21"/>
        <v>1</v>
      </c>
      <c r="I144" s="20" t="str">
        <f t="shared" si="22"/>
        <v>Early</v>
      </c>
      <c r="J144" s="47" t="s">
        <v>1161</v>
      </c>
      <c r="K144" s="34">
        <v>0</v>
      </c>
      <c r="L144" s="4" t="s">
        <v>661</v>
      </c>
      <c r="M144" s="4" t="s">
        <v>1007</v>
      </c>
      <c r="N144" s="4">
        <v>24006953</v>
      </c>
      <c r="O144" s="7">
        <v>41609</v>
      </c>
      <c r="P144" s="20">
        <f>(YEAR(O144)-YEAR(G144))*12+(MONTH(O144)-MONTH(G144))</f>
        <v>46</v>
      </c>
      <c r="Q144" s="20">
        <f>(YEAR(O144)-YEAR(G144))*12+(MONTH(O144)-MONTH(G144))</f>
        <v>46</v>
      </c>
      <c r="R144" s="25" t="s">
        <v>661</v>
      </c>
      <c r="S144" s="30">
        <v>40575</v>
      </c>
      <c r="T144" s="25" t="s">
        <v>647</v>
      </c>
      <c r="U144" s="35"/>
      <c r="V144" s="33">
        <v>50</v>
      </c>
      <c r="W144" s="33">
        <v>50</v>
      </c>
      <c r="X144" s="47" t="s">
        <v>49</v>
      </c>
      <c r="Z144" s="4">
        <v>50</v>
      </c>
      <c r="AA144" s="7" t="s">
        <v>76</v>
      </c>
      <c r="AB144" s="7" t="s">
        <v>1081</v>
      </c>
      <c r="AC144" s="4">
        <f t="shared" si="23"/>
        <v>1</v>
      </c>
      <c r="AD144" s="4">
        <f t="shared" si="24"/>
        <v>0</v>
      </c>
      <c r="AE144" s="4">
        <f t="shared" si="25"/>
        <v>0</v>
      </c>
      <c r="AF144" s="4">
        <f t="shared" si="26"/>
        <v>0</v>
      </c>
      <c r="AG144" s="4">
        <f t="shared" si="27"/>
        <v>0</v>
      </c>
      <c r="AH144" s="20" t="s">
        <v>661</v>
      </c>
      <c r="AI144" s="14" t="s">
        <v>92</v>
      </c>
      <c r="AJ144" s="14" t="s">
        <v>660</v>
      </c>
      <c r="AK144" s="4" t="s">
        <v>1006</v>
      </c>
      <c r="AL144" s="4" t="s">
        <v>647</v>
      </c>
      <c r="AM144" s="47" t="s">
        <v>986</v>
      </c>
      <c r="AN144" s="7">
        <v>42217</v>
      </c>
      <c r="AO144" s="52">
        <f>(YEAR(AN144)-YEAR(G144))*12+(MONTH(AN144)-MONTH(G144))</f>
        <v>66</v>
      </c>
      <c r="AP144" s="26"/>
    </row>
    <row r="145" spans="1:46" s="4" customFormat="1" x14ac:dyDescent="0.35">
      <c r="A145" s="4" t="s">
        <v>1242</v>
      </c>
      <c r="B145" s="4" t="s">
        <v>8</v>
      </c>
      <c r="C145" s="4" t="s">
        <v>361</v>
      </c>
      <c r="D145" s="4" t="s">
        <v>606</v>
      </c>
      <c r="E145" s="4" t="s">
        <v>657</v>
      </c>
      <c r="F145" s="7">
        <v>40179</v>
      </c>
      <c r="G145" s="7">
        <v>40330</v>
      </c>
      <c r="H145" s="20">
        <f t="shared" si="21"/>
        <v>5</v>
      </c>
      <c r="I145" s="20" t="str">
        <f t="shared" si="22"/>
        <v>Early</v>
      </c>
      <c r="J145" s="47" t="s">
        <v>1161</v>
      </c>
      <c r="K145" s="34">
        <v>2</v>
      </c>
      <c r="M145" s="4" t="s">
        <v>1126</v>
      </c>
      <c r="N145" s="4">
        <v>22761293</v>
      </c>
      <c r="O145" s="7">
        <v>41122</v>
      </c>
      <c r="P145" s="20">
        <f>(YEAR(O145)-YEAR(G145))*12+(MONTH(O145)-MONTH(G145))</f>
        <v>26</v>
      </c>
      <c r="Q145" s="20">
        <f>(YEAR(O145)-YEAR(G145))*12+(MONTH(O145)-MONTH(G145))</f>
        <v>26</v>
      </c>
      <c r="R145" s="25" t="s">
        <v>647</v>
      </c>
      <c r="S145" s="34"/>
      <c r="T145" s="25" t="s">
        <v>647</v>
      </c>
      <c r="U145" s="35"/>
      <c r="V145" s="33">
        <v>16</v>
      </c>
      <c r="W145" s="33">
        <v>16</v>
      </c>
      <c r="X145" s="47" t="s">
        <v>49</v>
      </c>
      <c r="Z145" s="4">
        <v>20</v>
      </c>
      <c r="AA145" s="7" t="s">
        <v>607</v>
      </c>
      <c r="AB145" s="7" t="s">
        <v>1253</v>
      </c>
      <c r="AC145" s="4">
        <f t="shared" si="23"/>
        <v>0</v>
      </c>
      <c r="AD145" s="4">
        <f t="shared" si="24"/>
        <v>0</v>
      </c>
      <c r="AE145" s="4">
        <v>1</v>
      </c>
      <c r="AF145" s="4">
        <v>1</v>
      </c>
      <c r="AG145" s="4">
        <f t="shared" si="27"/>
        <v>0</v>
      </c>
      <c r="AH145" s="20" t="s">
        <v>647</v>
      </c>
      <c r="AI145" s="14" t="s">
        <v>608</v>
      </c>
      <c r="AJ145" s="14" t="s">
        <v>1165</v>
      </c>
      <c r="AK145" s="4" t="s">
        <v>1005</v>
      </c>
      <c r="AL145" s="4" t="s">
        <v>647</v>
      </c>
      <c r="AM145" s="47" t="s">
        <v>1127</v>
      </c>
      <c r="AN145" s="7">
        <v>42217</v>
      </c>
      <c r="AO145" s="52">
        <f>(YEAR(AN145)-YEAR(G145))*12+(MONTH(AN145)-MONTH(G145))</f>
        <v>62</v>
      </c>
      <c r="AP145" s="26"/>
    </row>
    <row r="146" spans="1:46" s="4" customFormat="1" x14ac:dyDescent="0.35">
      <c r="A146" s="4" t="s">
        <v>1242</v>
      </c>
      <c r="B146" s="4" t="s">
        <v>362</v>
      </c>
      <c r="C146" s="4" t="s">
        <v>363</v>
      </c>
      <c r="D146" s="4" t="s">
        <v>609</v>
      </c>
      <c r="E146" s="4" t="s">
        <v>657</v>
      </c>
      <c r="F146" s="7">
        <v>37377</v>
      </c>
      <c r="G146" s="7">
        <v>38292</v>
      </c>
      <c r="H146" s="20">
        <f t="shared" si="21"/>
        <v>30</v>
      </c>
      <c r="I146" s="20" t="str">
        <f t="shared" si="22"/>
        <v>Late</v>
      </c>
      <c r="J146" s="47" t="s">
        <v>4</v>
      </c>
      <c r="K146" s="34"/>
      <c r="N146" s="4" t="s">
        <v>4</v>
      </c>
      <c r="Q146" s="20"/>
      <c r="R146" s="25" t="s">
        <v>647</v>
      </c>
      <c r="S146" s="33"/>
      <c r="T146" s="25" t="s">
        <v>661</v>
      </c>
      <c r="U146" s="29">
        <v>41456</v>
      </c>
      <c r="V146" s="33"/>
      <c r="W146" s="33"/>
      <c r="X146" s="47" t="s">
        <v>49</v>
      </c>
      <c r="Z146" s="4">
        <v>396</v>
      </c>
      <c r="AA146" s="7" t="s">
        <v>610</v>
      </c>
      <c r="AB146" s="7" t="s">
        <v>1081</v>
      </c>
      <c r="AC146" s="4">
        <f t="shared" si="23"/>
        <v>1</v>
      </c>
      <c r="AD146" s="4">
        <f t="shared" si="24"/>
        <v>0</v>
      </c>
      <c r="AE146" s="4">
        <f t="shared" si="25"/>
        <v>0</v>
      </c>
      <c r="AF146" s="4">
        <f t="shared" si="26"/>
        <v>0</v>
      </c>
      <c r="AG146" s="4">
        <f t="shared" si="27"/>
        <v>0</v>
      </c>
      <c r="AH146" s="20" t="s">
        <v>661</v>
      </c>
      <c r="AI146" s="14" t="s">
        <v>611</v>
      </c>
      <c r="AJ146" s="14" t="s">
        <v>1164</v>
      </c>
      <c r="AK146" s="4" t="s">
        <v>1115</v>
      </c>
      <c r="AL146" s="4" t="s">
        <v>661</v>
      </c>
      <c r="AM146" s="47" t="s">
        <v>1159</v>
      </c>
      <c r="AN146" s="7">
        <v>42217</v>
      </c>
      <c r="AO146" s="52">
        <f>(YEAR(AN146)-YEAR(G146))*12+(MONTH(AN146)-MONTH(G146))</f>
        <v>129</v>
      </c>
      <c r="AP146" s="26"/>
    </row>
    <row r="147" spans="1:46" s="4" customFormat="1" x14ac:dyDescent="0.35">
      <c r="A147" s="4" t="s">
        <v>1242</v>
      </c>
      <c r="B147" s="4" t="s">
        <v>362</v>
      </c>
      <c r="C147" s="4" t="s">
        <v>363</v>
      </c>
      <c r="D147" s="4" t="s">
        <v>612</v>
      </c>
      <c r="E147" s="4" t="s">
        <v>662</v>
      </c>
      <c r="F147" s="7">
        <v>37712</v>
      </c>
      <c r="G147" s="7">
        <v>38443</v>
      </c>
      <c r="H147" s="20">
        <f t="shared" si="21"/>
        <v>24</v>
      </c>
      <c r="I147" s="20" t="str">
        <f t="shared" si="22"/>
        <v>Late</v>
      </c>
      <c r="J147" s="47" t="s">
        <v>1161</v>
      </c>
      <c r="K147" s="34">
        <v>2</v>
      </c>
      <c r="M147" s="4" t="s">
        <v>1160</v>
      </c>
      <c r="N147" s="4">
        <v>17061999</v>
      </c>
      <c r="O147" s="7">
        <v>39052</v>
      </c>
      <c r="P147" s="20">
        <f>(YEAR(O147)-YEAR(G147))*12+(MONTH(O147)-MONTH(G147))</f>
        <v>20</v>
      </c>
      <c r="Q147" s="20">
        <f>(YEAR(O147)-YEAR(G147))*12+(MONTH(O147)-MONTH(G147))</f>
        <v>20</v>
      </c>
      <c r="R147" s="25" t="s">
        <v>647</v>
      </c>
      <c r="S147" s="33"/>
      <c r="T147" s="45" t="s">
        <v>647</v>
      </c>
      <c r="U147" s="35"/>
      <c r="V147" s="33">
        <v>682</v>
      </c>
      <c r="W147" s="33">
        <v>682</v>
      </c>
      <c r="X147" s="47" t="s">
        <v>49</v>
      </c>
      <c r="Z147" s="4">
        <v>684</v>
      </c>
      <c r="AA147" s="7" t="s">
        <v>610</v>
      </c>
      <c r="AB147" s="7" t="s">
        <v>1081</v>
      </c>
      <c r="AC147" s="4">
        <f t="shared" si="23"/>
        <v>1</v>
      </c>
      <c r="AD147" s="4">
        <f t="shared" si="24"/>
        <v>0</v>
      </c>
      <c r="AE147" s="4">
        <f t="shared" si="25"/>
        <v>0</v>
      </c>
      <c r="AF147" s="4">
        <f t="shared" si="26"/>
        <v>0</v>
      </c>
      <c r="AG147" s="4">
        <f t="shared" si="27"/>
        <v>0</v>
      </c>
      <c r="AH147" s="20" t="s">
        <v>661</v>
      </c>
      <c r="AI147" s="14" t="s">
        <v>611</v>
      </c>
      <c r="AJ147" s="14" t="s">
        <v>1164</v>
      </c>
      <c r="AK147" s="4" t="s">
        <v>1116</v>
      </c>
      <c r="AL147" s="4" t="s">
        <v>647</v>
      </c>
      <c r="AM147" s="47" t="s">
        <v>1159</v>
      </c>
      <c r="AN147" s="7">
        <v>42217</v>
      </c>
      <c r="AO147" s="52">
        <f>(YEAR(AN147)-YEAR(G147))*12+(MONTH(AN147)-MONTH(G147))</f>
        <v>124</v>
      </c>
      <c r="AP147" s="26"/>
    </row>
    <row r="148" spans="1:46" s="4" customFormat="1" x14ac:dyDescent="0.35">
      <c r="A148" s="4" t="s">
        <v>1242</v>
      </c>
      <c r="B148" s="4" t="s">
        <v>362</v>
      </c>
      <c r="C148" s="4" t="s">
        <v>363</v>
      </c>
      <c r="D148" s="4" t="s">
        <v>613</v>
      </c>
      <c r="E148" s="4" t="s">
        <v>662</v>
      </c>
      <c r="F148" s="7">
        <v>37742</v>
      </c>
      <c r="G148" s="7">
        <v>38626</v>
      </c>
      <c r="H148" s="20">
        <f t="shared" si="21"/>
        <v>29</v>
      </c>
      <c r="I148" s="20" t="str">
        <f t="shared" si="22"/>
        <v>Late</v>
      </c>
      <c r="J148" s="47" t="s">
        <v>1161</v>
      </c>
      <c r="K148" s="34">
        <v>0</v>
      </c>
      <c r="L148" s="4" t="s">
        <v>661</v>
      </c>
      <c r="M148" s="4" t="s">
        <v>885</v>
      </c>
      <c r="N148" s="4">
        <v>17198261</v>
      </c>
      <c r="O148" s="7">
        <v>39052</v>
      </c>
      <c r="P148" s="20">
        <f>(YEAR(O148)-YEAR(G148))*12+(MONTH(O148)-MONTH(G148))</f>
        <v>14</v>
      </c>
      <c r="Q148" s="20">
        <f>(YEAR(O148)-YEAR(G148))*12+(MONTH(O148)-MONTH(G148))</f>
        <v>14</v>
      </c>
      <c r="R148" s="25" t="s">
        <v>647</v>
      </c>
      <c r="S148" s="33"/>
      <c r="T148" s="45" t="s">
        <v>661</v>
      </c>
      <c r="U148" s="29">
        <v>38930</v>
      </c>
      <c r="V148" s="33">
        <v>696</v>
      </c>
      <c r="W148" s="33">
        <v>696</v>
      </c>
      <c r="X148" s="47" t="s">
        <v>49</v>
      </c>
      <c r="Z148" s="4">
        <v>684</v>
      </c>
      <c r="AA148" s="7" t="s">
        <v>610</v>
      </c>
      <c r="AB148" s="7" t="s">
        <v>1081</v>
      </c>
      <c r="AC148" s="4">
        <f t="shared" si="23"/>
        <v>1</v>
      </c>
      <c r="AD148" s="4">
        <f t="shared" si="24"/>
        <v>0</v>
      </c>
      <c r="AE148" s="4">
        <f t="shared" si="25"/>
        <v>0</v>
      </c>
      <c r="AF148" s="4">
        <f t="shared" si="26"/>
        <v>0</v>
      </c>
      <c r="AG148" s="4">
        <f t="shared" si="27"/>
        <v>0</v>
      </c>
      <c r="AH148" s="20" t="s">
        <v>661</v>
      </c>
      <c r="AI148" s="18" t="s">
        <v>614</v>
      </c>
      <c r="AJ148" s="14" t="s">
        <v>1164</v>
      </c>
      <c r="AL148" s="4" t="s">
        <v>647</v>
      </c>
      <c r="AM148" s="47" t="s">
        <v>892</v>
      </c>
      <c r="AN148" s="7">
        <v>42217</v>
      </c>
      <c r="AO148" s="52">
        <f>(YEAR(AN148)-YEAR(G148))*12+(MONTH(AN148)-MONTH(G148))</f>
        <v>118</v>
      </c>
      <c r="AP148" s="27"/>
      <c r="AQ148" s="9"/>
      <c r="AR148" s="9"/>
      <c r="AS148" s="9"/>
      <c r="AT148" s="9"/>
    </row>
    <row r="149" spans="1:46" s="4" customFormat="1" x14ac:dyDescent="0.35">
      <c r="A149" s="4" t="s">
        <v>1242</v>
      </c>
      <c r="B149" s="4" t="s">
        <v>362</v>
      </c>
      <c r="C149" s="4" t="s">
        <v>363</v>
      </c>
      <c r="D149" s="4" t="s">
        <v>615</v>
      </c>
      <c r="E149" s="4" t="s">
        <v>662</v>
      </c>
      <c r="F149" s="7">
        <v>38473</v>
      </c>
      <c r="G149" s="7">
        <v>38687</v>
      </c>
      <c r="H149" s="20">
        <f t="shared" si="21"/>
        <v>7</v>
      </c>
      <c r="I149" s="20" t="str">
        <f t="shared" si="22"/>
        <v>Late</v>
      </c>
      <c r="J149" s="47" t="s">
        <v>1161</v>
      </c>
      <c r="K149" s="34">
        <v>2</v>
      </c>
      <c r="M149" s="4" t="s">
        <v>1124</v>
      </c>
      <c r="N149" s="4">
        <v>21911597</v>
      </c>
      <c r="O149" s="7">
        <v>40848</v>
      </c>
      <c r="P149" s="20">
        <f>(YEAR(O149)-YEAR(G149))*12+(MONTH(O149)-MONTH(G149))</f>
        <v>71</v>
      </c>
      <c r="Q149" s="20">
        <f>(YEAR(O149)-YEAR(G149))*12+(MONTH(O149)-MONTH(G149))</f>
        <v>71</v>
      </c>
      <c r="R149" s="25" t="s">
        <v>647</v>
      </c>
      <c r="S149" s="33"/>
      <c r="T149" s="45" t="s">
        <v>661</v>
      </c>
      <c r="U149" s="29">
        <v>39295</v>
      </c>
      <c r="V149" s="33">
        <v>103</v>
      </c>
      <c r="W149" s="33">
        <v>103</v>
      </c>
      <c r="X149" s="47" t="s">
        <v>49</v>
      </c>
      <c r="Z149" s="4">
        <v>140</v>
      </c>
      <c r="AA149" s="7" t="s">
        <v>610</v>
      </c>
      <c r="AB149" s="7" t="s">
        <v>1081</v>
      </c>
      <c r="AC149" s="4">
        <f t="shared" si="23"/>
        <v>1</v>
      </c>
      <c r="AD149" s="4">
        <f t="shared" si="24"/>
        <v>0</v>
      </c>
      <c r="AE149" s="4">
        <f t="shared" si="25"/>
        <v>0</v>
      </c>
      <c r="AF149" s="4">
        <f t="shared" si="26"/>
        <v>0</v>
      </c>
      <c r="AG149" s="4">
        <f t="shared" si="27"/>
        <v>0</v>
      </c>
      <c r="AH149" s="20" t="s">
        <v>661</v>
      </c>
      <c r="AI149" s="18" t="s">
        <v>614</v>
      </c>
      <c r="AJ149" s="14" t="s">
        <v>1164</v>
      </c>
      <c r="AK149" s="4" t="s">
        <v>1118</v>
      </c>
      <c r="AL149" s="4" t="s">
        <v>661</v>
      </c>
      <c r="AM149" s="47" t="s">
        <v>1109</v>
      </c>
      <c r="AN149" s="7">
        <v>42217</v>
      </c>
      <c r="AO149" s="52">
        <f>(YEAR(AN149)-YEAR(G149))*12+(MONTH(AN149)-MONTH(G149))</f>
        <v>116</v>
      </c>
      <c r="AP149" s="26"/>
    </row>
    <row r="150" spans="1:46" s="4" customFormat="1" x14ac:dyDescent="0.35">
      <c r="A150" s="4" t="s">
        <v>1242</v>
      </c>
      <c r="B150" s="4" t="s">
        <v>362</v>
      </c>
      <c r="C150" s="4" t="s">
        <v>363</v>
      </c>
      <c r="D150" s="4" t="s">
        <v>616</v>
      </c>
      <c r="E150" s="4" t="s">
        <v>662</v>
      </c>
      <c r="F150" s="7">
        <v>38353</v>
      </c>
      <c r="G150" s="7">
        <v>38777</v>
      </c>
      <c r="H150" s="20">
        <f t="shared" si="21"/>
        <v>14</v>
      </c>
      <c r="I150" s="20" t="str">
        <f t="shared" si="22"/>
        <v>Late</v>
      </c>
      <c r="J150" s="47" t="s">
        <v>4</v>
      </c>
      <c r="K150" s="34"/>
      <c r="N150" s="4" t="s">
        <v>4</v>
      </c>
      <c r="O150" s="5"/>
      <c r="P150" s="20"/>
      <c r="Q150" s="20"/>
      <c r="R150" s="25" t="s">
        <v>647</v>
      </c>
      <c r="S150" s="33"/>
      <c r="T150" s="45" t="s">
        <v>661</v>
      </c>
      <c r="U150" s="29">
        <v>39295</v>
      </c>
      <c r="V150" s="33"/>
      <c r="W150" s="33"/>
      <c r="X150" s="47" t="s">
        <v>49</v>
      </c>
      <c r="AA150" s="7" t="s">
        <v>610</v>
      </c>
      <c r="AB150" s="7" t="s">
        <v>1081</v>
      </c>
      <c r="AC150" s="4">
        <f t="shared" si="23"/>
        <v>1</v>
      </c>
      <c r="AD150" s="4">
        <f t="shared" si="24"/>
        <v>0</v>
      </c>
      <c r="AE150" s="4">
        <f t="shared" si="25"/>
        <v>0</v>
      </c>
      <c r="AF150" s="4">
        <f t="shared" si="26"/>
        <v>0</v>
      </c>
      <c r="AG150" s="4">
        <f t="shared" si="27"/>
        <v>0</v>
      </c>
      <c r="AH150" s="20" t="s">
        <v>661</v>
      </c>
      <c r="AI150" s="18" t="s">
        <v>614</v>
      </c>
      <c r="AJ150" s="14" t="s">
        <v>1164</v>
      </c>
      <c r="AK150" s="4" t="s">
        <v>1119</v>
      </c>
      <c r="AL150" s="4" t="s">
        <v>647</v>
      </c>
      <c r="AM150" s="47" t="s">
        <v>1159</v>
      </c>
      <c r="AN150" s="7">
        <v>42217</v>
      </c>
      <c r="AO150" s="52">
        <f>(YEAR(AN150)-YEAR(G150))*12+(MONTH(AN150)-MONTH(G150))</f>
        <v>113</v>
      </c>
      <c r="AP150" s="26"/>
    </row>
    <row r="151" spans="1:46" s="4" customFormat="1" x14ac:dyDescent="0.35">
      <c r="A151" s="4" t="s">
        <v>1242</v>
      </c>
      <c r="B151" s="4" t="s">
        <v>362</v>
      </c>
      <c r="C151" s="4" t="s">
        <v>363</v>
      </c>
      <c r="D151" s="4" t="s">
        <v>617</v>
      </c>
      <c r="E151" s="4" t="s">
        <v>38</v>
      </c>
      <c r="F151" s="7">
        <v>37926</v>
      </c>
      <c r="G151" s="7">
        <v>38808</v>
      </c>
      <c r="H151" s="20">
        <f t="shared" si="21"/>
        <v>29</v>
      </c>
      <c r="I151" s="20" t="str">
        <f t="shared" si="22"/>
        <v>Late</v>
      </c>
      <c r="J151" s="47" t="s">
        <v>1161</v>
      </c>
      <c r="K151" s="34">
        <v>2</v>
      </c>
      <c r="M151" s="4" t="s">
        <v>885</v>
      </c>
      <c r="N151" s="4">
        <v>17984842</v>
      </c>
      <c r="O151" s="7">
        <v>39356</v>
      </c>
      <c r="P151" s="20">
        <f>(YEAR(O151)-YEAR(G146))*12+(MONTH(O151)-MONTH(G146))</f>
        <v>35</v>
      </c>
      <c r="Q151" s="20">
        <f>(YEAR(O151)-YEAR(G151))*12+(MONTH(O151)-MONTH(G151))</f>
        <v>18</v>
      </c>
      <c r="R151" s="25" t="s">
        <v>647</v>
      </c>
      <c r="S151" s="33"/>
      <c r="T151" s="45" t="s">
        <v>661</v>
      </c>
      <c r="U151" s="33" t="s">
        <v>670</v>
      </c>
      <c r="V151" s="33">
        <v>271</v>
      </c>
      <c r="W151" s="33">
        <v>271</v>
      </c>
      <c r="X151" s="47" t="s">
        <v>49</v>
      </c>
      <c r="Z151" s="4">
        <v>255</v>
      </c>
      <c r="AA151" s="7" t="s">
        <v>610</v>
      </c>
      <c r="AB151" s="7" t="s">
        <v>1081</v>
      </c>
      <c r="AC151" s="4">
        <f t="shared" si="23"/>
        <v>1</v>
      </c>
      <c r="AD151" s="4">
        <f t="shared" si="24"/>
        <v>0</v>
      </c>
      <c r="AE151" s="4">
        <f t="shared" si="25"/>
        <v>0</v>
      </c>
      <c r="AF151" s="4">
        <f t="shared" si="26"/>
        <v>0</v>
      </c>
      <c r="AG151" s="4">
        <f t="shared" si="27"/>
        <v>0</v>
      </c>
      <c r="AH151" s="20" t="s">
        <v>661</v>
      </c>
      <c r="AI151" s="18" t="s">
        <v>614</v>
      </c>
      <c r="AJ151" s="14" t="s">
        <v>1164</v>
      </c>
      <c r="AK151" s="4" t="s">
        <v>1120</v>
      </c>
      <c r="AL151" s="4" t="s">
        <v>647</v>
      </c>
      <c r="AM151" s="47" t="s">
        <v>1159</v>
      </c>
      <c r="AN151" s="7">
        <v>42217</v>
      </c>
      <c r="AO151" s="52">
        <f>(YEAR(AN151)-YEAR(G151))*12+(MONTH(AN151)-MONTH(G151))</f>
        <v>112</v>
      </c>
      <c r="AP151" s="26"/>
    </row>
    <row r="152" spans="1:46" s="4" customFormat="1" x14ac:dyDescent="0.35">
      <c r="A152" s="4" t="s">
        <v>1242</v>
      </c>
      <c r="B152" s="4" t="s">
        <v>362</v>
      </c>
      <c r="C152" s="4" t="s">
        <v>363</v>
      </c>
      <c r="D152" s="4" t="s">
        <v>618</v>
      </c>
      <c r="E152" s="4" t="s">
        <v>662</v>
      </c>
      <c r="F152" s="7">
        <v>38078</v>
      </c>
      <c r="G152" s="7">
        <v>38808</v>
      </c>
      <c r="H152" s="20">
        <f t="shared" si="21"/>
        <v>24</v>
      </c>
      <c r="I152" s="20" t="str">
        <f t="shared" si="22"/>
        <v>Late</v>
      </c>
      <c r="J152" s="47" t="s">
        <v>4</v>
      </c>
      <c r="K152" s="34"/>
      <c r="N152" s="4" t="s">
        <v>4</v>
      </c>
      <c r="O152" s="5"/>
      <c r="P152" s="20"/>
      <c r="Q152" s="20"/>
      <c r="R152" s="25" t="s">
        <v>647</v>
      </c>
      <c r="S152" s="33"/>
      <c r="T152" s="45" t="s">
        <v>661</v>
      </c>
      <c r="U152" s="29">
        <v>39295</v>
      </c>
      <c r="V152" s="33"/>
      <c r="W152" s="33"/>
      <c r="X152" s="47" t="s">
        <v>49</v>
      </c>
      <c r="Z152" s="4">
        <v>140</v>
      </c>
      <c r="AA152" s="7" t="s">
        <v>610</v>
      </c>
      <c r="AB152" s="7" t="s">
        <v>1081</v>
      </c>
      <c r="AC152" s="4">
        <f t="shared" si="23"/>
        <v>1</v>
      </c>
      <c r="AD152" s="4">
        <f t="shared" si="24"/>
        <v>0</v>
      </c>
      <c r="AE152" s="4">
        <f t="shared" si="25"/>
        <v>0</v>
      </c>
      <c r="AF152" s="4">
        <f t="shared" si="26"/>
        <v>0</v>
      </c>
      <c r="AG152" s="4">
        <f t="shared" si="27"/>
        <v>0</v>
      </c>
      <c r="AH152" s="20" t="s">
        <v>661</v>
      </c>
      <c r="AI152" s="18" t="s">
        <v>614</v>
      </c>
      <c r="AJ152" s="14" t="s">
        <v>1164</v>
      </c>
      <c r="AK152" s="4" t="s">
        <v>1121</v>
      </c>
      <c r="AL152" s="4" t="s">
        <v>647</v>
      </c>
      <c r="AM152" s="47" t="s">
        <v>1159</v>
      </c>
      <c r="AN152" s="7">
        <v>42217</v>
      </c>
      <c r="AO152" s="52">
        <f>(YEAR(AN152)-YEAR(G152))*12+(MONTH(AN152)-MONTH(G152))</f>
        <v>112</v>
      </c>
      <c r="AP152" s="26"/>
    </row>
    <row r="153" spans="1:46" s="4" customFormat="1" x14ac:dyDescent="0.35">
      <c r="A153" s="4" t="s">
        <v>1242</v>
      </c>
      <c r="B153" s="4" t="s">
        <v>362</v>
      </c>
      <c r="C153" s="4" t="s">
        <v>363</v>
      </c>
      <c r="D153" s="4" t="s">
        <v>619</v>
      </c>
      <c r="E153" s="4" t="s">
        <v>662</v>
      </c>
      <c r="F153" s="7">
        <v>38078</v>
      </c>
      <c r="G153" s="7">
        <v>38838</v>
      </c>
      <c r="H153" s="20">
        <f t="shared" si="21"/>
        <v>25</v>
      </c>
      <c r="I153" s="20" t="str">
        <f t="shared" si="22"/>
        <v>Late</v>
      </c>
      <c r="J153" s="47" t="s">
        <v>4</v>
      </c>
      <c r="K153" s="34"/>
      <c r="N153" s="4" t="s">
        <v>4</v>
      </c>
      <c r="O153" s="5"/>
      <c r="P153" s="20"/>
      <c r="Q153" s="20"/>
      <c r="R153" s="25" t="s">
        <v>647</v>
      </c>
      <c r="S153" s="33"/>
      <c r="T153" s="45" t="s">
        <v>661</v>
      </c>
      <c r="U153" s="29">
        <v>39295</v>
      </c>
      <c r="V153" s="33"/>
      <c r="W153" s="33"/>
      <c r="X153" s="47" t="s">
        <v>49</v>
      </c>
      <c r="Z153" s="4">
        <v>684</v>
      </c>
      <c r="AA153" s="7" t="s">
        <v>610</v>
      </c>
      <c r="AB153" s="7" t="s">
        <v>1081</v>
      </c>
      <c r="AC153" s="4">
        <f t="shared" si="23"/>
        <v>1</v>
      </c>
      <c r="AD153" s="4">
        <f t="shared" si="24"/>
        <v>0</v>
      </c>
      <c r="AE153" s="4">
        <f t="shared" si="25"/>
        <v>0</v>
      </c>
      <c r="AF153" s="4">
        <f t="shared" si="26"/>
        <v>0</v>
      </c>
      <c r="AG153" s="4">
        <f t="shared" si="27"/>
        <v>0</v>
      </c>
      <c r="AH153" s="20" t="s">
        <v>661</v>
      </c>
      <c r="AI153" s="14" t="s">
        <v>611</v>
      </c>
      <c r="AJ153" s="14" t="s">
        <v>1164</v>
      </c>
      <c r="AK153" s="4" t="s">
        <v>1122</v>
      </c>
      <c r="AL153" s="4" t="s">
        <v>661</v>
      </c>
      <c r="AM153" s="47" t="s">
        <v>1159</v>
      </c>
      <c r="AN153" s="7">
        <v>42217</v>
      </c>
      <c r="AO153" s="52">
        <f>(YEAR(AN153)-YEAR(G153))*12+(MONTH(AN153)-MONTH(G153))</f>
        <v>111</v>
      </c>
      <c r="AP153" s="26"/>
    </row>
    <row r="154" spans="1:46" s="4" customFormat="1" x14ac:dyDescent="0.35">
      <c r="A154" s="4" t="s">
        <v>1242</v>
      </c>
      <c r="B154" s="4" t="s">
        <v>362</v>
      </c>
      <c r="C154" s="4" t="s">
        <v>363</v>
      </c>
      <c r="D154" s="4" t="s">
        <v>620</v>
      </c>
      <c r="E154" s="4" t="s">
        <v>662</v>
      </c>
      <c r="F154" s="7">
        <v>38108</v>
      </c>
      <c r="G154" s="7">
        <v>38838</v>
      </c>
      <c r="H154" s="20">
        <f t="shared" si="21"/>
        <v>24</v>
      </c>
      <c r="I154" s="20" t="str">
        <f t="shared" si="22"/>
        <v>Late</v>
      </c>
      <c r="J154" s="47" t="s">
        <v>4</v>
      </c>
      <c r="K154" s="34"/>
      <c r="N154" s="4" t="s">
        <v>4</v>
      </c>
      <c r="O154" s="5"/>
      <c r="P154" s="20"/>
      <c r="Q154" s="20"/>
      <c r="R154" s="25" t="s">
        <v>647</v>
      </c>
      <c r="S154" s="33"/>
      <c r="T154" s="25" t="s">
        <v>661</v>
      </c>
      <c r="U154" s="29">
        <v>39295</v>
      </c>
      <c r="V154" s="33"/>
      <c r="W154" s="33"/>
      <c r="X154" s="47" t="s">
        <v>49</v>
      </c>
      <c r="Z154" s="4">
        <v>684</v>
      </c>
      <c r="AA154" s="7" t="s">
        <v>610</v>
      </c>
      <c r="AB154" s="7" t="s">
        <v>1081</v>
      </c>
      <c r="AC154" s="4">
        <f t="shared" si="23"/>
        <v>1</v>
      </c>
      <c r="AD154" s="4">
        <f t="shared" si="24"/>
        <v>0</v>
      </c>
      <c r="AE154" s="4">
        <f t="shared" si="25"/>
        <v>0</v>
      </c>
      <c r="AF154" s="4">
        <f t="shared" si="26"/>
        <v>0</v>
      </c>
      <c r="AG154" s="4">
        <f t="shared" si="27"/>
        <v>0</v>
      </c>
      <c r="AH154" s="20" t="s">
        <v>661</v>
      </c>
      <c r="AI154" s="14" t="s">
        <v>611</v>
      </c>
      <c r="AJ154" s="14" t="s">
        <v>1164</v>
      </c>
      <c r="AK154" s="4" t="s">
        <v>1123</v>
      </c>
      <c r="AL154" s="4" t="s">
        <v>661</v>
      </c>
      <c r="AM154" s="47" t="s">
        <v>1159</v>
      </c>
      <c r="AN154" s="7">
        <v>42217</v>
      </c>
      <c r="AO154" s="52">
        <f>(YEAR(AN154)-YEAR(G154))*12+(MONTH(AN154)-MONTH(G154))</f>
        <v>111</v>
      </c>
      <c r="AP154" s="26"/>
    </row>
    <row r="155" spans="1:46" s="4" customFormat="1" x14ac:dyDescent="0.35">
      <c r="A155" s="4" t="s">
        <v>1242</v>
      </c>
      <c r="B155" s="4" t="s">
        <v>362</v>
      </c>
      <c r="C155" s="4" t="s">
        <v>363</v>
      </c>
      <c r="D155" s="4" t="s">
        <v>621</v>
      </c>
      <c r="E155" s="4" t="s">
        <v>657</v>
      </c>
      <c r="F155" s="7">
        <v>38292</v>
      </c>
      <c r="G155" s="7">
        <v>39022</v>
      </c>
      <c r="H155" s="20">
        <f t="shared" si="21"/>
        <v>24</v>
      </c>
      <c r="I155" s="20" t="str">
        <f t="shared" si="22"/>
        <v>Late</v>
      </c>
      <c r="J155" s="47" t="s">
        <v>4</v>
      </c>
      <c r="K155" s="34"/>
      <c r="N155" s="4" t="s">
        <v>4</v>
      </c>
      <c r="O155" s="5"/>
      <c r="P155" s="20"/>
      <c r="Q155" s="20"/>
      <c r="R155" s="25" t="s">
        <v>647</v>
      </c>
      <c r="S155" s="33"/>
      <c r="T155" s="45" t="s">
        <v>661</v>
      </c>
      <c r="U155" s="29">
        <v>39295</v>
      </c>
      <c r="V155" s="33"/>
      <c r="W155" s="33"/>
      <c r="X155" s="47" t="s">
        <v>49</v>
      </c>
      <c r="Z155" s="4">
        <v>255</v>
      </c>
      <c r="AA155" s="7" t="s">
        <v>622</v>
      </c>
      <c r="AB155" s="7" t="s">
        <v>1081</v>
      </c>
      <c r="AC155" s="4">
        <f t="shared" si="23"/>
        <v>1</v>
      </c>
      <c r="AD155" s="4">
        <f t="shared" si="24"/>
        <v>0</v>
      </c>
      <c r="AE155" s="4">
        <f t="shared" si="25"/>
        <v>0</v>
      </c>
      <c r="AF155" s="4">
        <f t="shared" si="26"/>
        <v>0</v>
      </c>
      <c r="AG155" s="4">
        <f t="shared" si="27"/>
        <v>0</v>
      </c>
      <c r="AH155" s="20" t="s">
        <v>661</v>
      </c>
      <c r="AI155" s="14" t="s">
        <v>611</v>
      </c>
      <c r="AJ155" s="14" t="s">
        <v>1164</v>
      </c>
      <c r="AK155" s="4" t="s">
        <v>886</v>
      </c>
      <c r="AL155" s="4" t="s">
        <v>661</v>
      </c>
      <c r="AM155" s="47" t="s">
        <v>1159</v>
      </c>
      <c r="AN155" s="7">
        <v>42217</v>
      </c>
      <c r="AO155" s="52">
        <f>(YEAR(AN155)-YEAR(G155))*12+(MONTH(AN155)-MONTH(G155))</f>
        <v>105</v>
      </c>
      <c r="AP155" s="26"/>
    </row>
    <row r="156" spans="1:46" s="4" customFormat="1" x14ac:dyDescent="0.35">
      <c r="A156" s="4" t="s">
        <v>1242</v>
      </c>
      <c r="B156" s="4" t="s">
        <v>362</v>
      </c>
      <c r="C156" s="4" t="s">
        <v>363</v>
      </c>
      <c r="D156" s="4" t="s">
        <v>623</v>
      </c>
      <c r="E156" s="4" t="s">
        <v>659</v>
      </c>
      <c r="F156" s="7">
        <v>38991</v>
      </c>
      <c r="G156" s="7">
        <v>39142</v>
      </c>
      <c r="H156" s="20">
        <f t="shared" si="21"/>
        <v>5</v>
      </c>
      <c r="I156" s="20" t="str">
        <f t="shared" si="22"/>
        <v>Late</v>
      </c>
      <c r="J156" s="47" t="s">
        <v>1161</v>
      </c>
      <c r="K156" s="34">
        <v>2</v>
      </c>
      <c r="M156" s="4" t="s">
        <v>1117</v>
      </c>
      <c r="N156" s="4">
        <v>22071882</v>
      </c>
      <c r="O156" s="7">
        <v>41000</v>
      </c>
      <c r="P156" s="20">
        <f>(YEAR(O156)-YEAR(G156))*12+(MONTH(O156)-MONTH(G156))</f>
        <v>61</v>
      </c>
      <c r="Q156" s="20">
        <f>(YEAR(O156)-YEAR(G156))*12+(MONTH(O156)-MONTH(G156))</f>
        <v>61</v>
      </c>
      <c r="R156" s="25" t="s">
        <v>647</v>
      </c>
      <c r="S156" s="33"/>
      <c r="T156" s="45" t="s">
        <v>647</v>
      </c>
      <c r="U156" s="33"/>
      <c r="V156" s="33">
        <v>39</v>
      </c>
      <c r="W156" s="33">
        <v>39</v>
      </c>
      <c r="X156" s="47" t="s">
        <v>49</v>
      </c>
      <c r="Z156" s="4">
        <v>39</v>
      </c>
      <c r="AA156" s="7" t="s">
        <v>624</v>
      </c>
      <c r="AB156" s="7" t="s">
        <v>1081</v>
      </c>
      <c r="AC156" s="4">
        <f t="shared" si="23"/>
        <v>1</v>
      </c>
      <c r="AD156" s="4">
        <f t="shared" si="24"/>
        <v>0</v>
      </c>
      <c r="AE156" s="4">
        <f t="shared" si="25"/>
        <v>0</v>
      </c>
      <c r="AF156" s="4">
        <f t="shared" si="26"/>
        <v>0</v>
      </c>
      <c r="AG156" s="4">
        <f t="shared" si="27"/>
        <v>0</v>
      </c>
      <c r="AH156" s="20" t="s">
        <v>661</v>
      </c>
      <c r="AI156" s="14" t="s">
        <v>41</v>
      </c>
      <c r="AJ156" s="14" t="s">
        <v>660</v>
      </c>
      <c r="AK156" s="4" t="s">
        <v>887</v>
      </c>
      <c r="AL156" s="4" t="s">
        <v>647</v>
      </c>
      <c r="AM156" s="47" t="s">
        <v>1109</v>
      </c>
      <c r="AN156" s="7">
        <v>42217</v>
      </c>
      <c r="AO156" s="52">
        <f>(YEAR(AN156)-YEAR(G156))*12+(MONTH(AN156)-MONTH(G156))</f>
        <v>101</v>
      </c>
      <c r="AP156" s="26"/>
    </row>
    <row r="157" spans="1:46" s="4" customFormat="1" x14ac:dyDescent="0.35">
      <c r="A157" s="4" t="s">
        <v>1242</v>
      </c>
      <c r="B157" s="4" t="s">
        <v>362</v>
      </c>
      <c r="C157" s="4" t="s">
        <v>363</v>
      </c>
      <c r="D157" s="4" t="s">
        <v>625</v>
      </c>
      <c r="E157" s="4" t="s">
        <v>659</v>
      </c>
      <c r="F157" s="7">
        <v>39630</v>
      </c>
      <c r="G157" s="7">
        <v>39661</v>
      </c>
      <c r="H157" s="20">
        <f t="shared" si="21"/>
        <v>1</v>
      </c>
      <c r="I157" s="20" t="str">
        <f t="shared" si="22"/>
        <v>Early</v>
      </c>
      <c r="J157" s="47" t="s">
        <v>4</v>
      </c>
      <c r="K157" s="34"/>
      <c r="N157" s="4" t="s">
        <v>4</v>
      </c>
      <c r="O157" s="5"/>
      <c r="P157" s="20"/>
      <c r="Q157" s="20"/>
      <c r="R157" s="25" t="s">
        <v>647</v>
      </c>
      <c r="S157" s="33"/>
      <c r="T157" s="25" t="s">
        <v>661</v>
      </c>
      <c r="U157" s="29">
        <v>40057</v>
      </c>
      <c r="V157" s="33"/>
      <c r="W157" s="33"/>
      <c r="X157" s="47" t="s">
        <v>49</v>
      </c>
      <c r="Z157" s="4">
        <v>18</v>
      </c>
      <c r="AA157" s="7" t="s">
        <v>624</v>
      </c>
      <c r="AB157" s="7" t="s">
        <v>1081</v>
      </c>
      <c r="AC157" s="4">
        <f t="shared" si="23"/>
        <v>1</v>
      </c>
      <c r="AD157" s="4">
        <f t="shared" si="24"/>
        <v>0</v>
      </c>
      <c r="AE157" s="4">
        <f t="shared" si="25"/>
        <v>0</v>
      </c>
      <c r="AF157" s="4">
        <f t="shared" si="26"/>
        <v>0</v>
      </c>
      <c r="AG157" s="4">
        <f t="shared" si="27"/>
        <v>0</v>
      </c>
      <c r="AH157" s="20" t="s">
        <v>661</v>
      </c>
      <c r="AI157" s="14" t="s">
        <v>626</v>
      </c>
      <c r="AJ157" s="14" t="s">
        <v>660</v>
      </c>
      <c r="AK157" s="4" t="s">
        <v>888</v>
      </c>
      <c r="AL157" s="4" t="s">
        <v>647</v>
      </c>
      <c r="AM157" s="47" t="s">
        <v>1159</v>
      </c>
      <c r="AN157" s="7">
        <v>42217</v>
      </c>
      <c r="AO157" s="52">
        <f>(YEAR(AN157)-YEAR(G157))*12+(MONTH(AN157)-MONTH(G157))</f>
        <v>84</v>
      </c>
      <c r="AP157" s="26"/>
    </row>
    <row r="158" spans="1:46" s="4" customFormat="1" x14ac:dyDescent="0.35">
      <c r="A158" s="4" t="s">
        <v>1242</v>
      </c>
      <c r="B158" s="4" t="s">
        <v>362</v>
      </c>
      <c r="C158" s="4" t="s">
        <v>363</v>
      </c>
      <c r="D158" s="4" t="s">
        <v>627</v>
      </c>
      <c r="E158" s="4" t="s">
        <v>657</v>
      </c>
      <c r="F158" s="7">
        <v>39692</v>
      </c>
      <c r="G158" s="7">
        <v>39845</v>
      </c>
      <c r="H158" s="20">
        <f t="shared" si="21"/>
        <v>5</v>
      </c>
      <c r="I158" s="20" t="str">
        <f t="shared" si="22"/>
        <v>Early</v>
      </c>
      <c r="J158" s="47" t="s">
        <v>653</v>
      </c>
      <c r="K158" s="34">
        <v>3</v>
      </c>
      <c r="M158" s="4" t="s">
        <v>1114</v>
      </c>
      <c r="N158" s="4" t="s">
        <v>653</v>
      </c>
      <c r="O158" s="7">
        <v>41275</v>
      </c>
      <c r="P158" s="20">
        <f>(YEAR(O158)-YEAR(G158))*12+(MONTH(O158)-MONTH(G158))</f>
        <v>47</v>
      </c>
      <c r="Q158" s="20"/>
      <c r="R158" s="25" t="s">
        <v>647</v>
      </c>
      <c r="T158" s="34" t="s">
        <v>661</v>
      </c>
      <c r="U158" s="29">
        <v>40210</v>
      </c>
      <c r="V158" s="33">
        <v>36</v>
      </c>
      <c r="X158" s="47" t="s">
        <v>49</v>
      </c>
      <c r="Z158" s="4">
        <v>36</v>
      </c>
      <c r="AA158" s="7" t="s">
        <v>624</v>
      </c>
      <c r="AB158" s="7" t="s">
        <v>1081</v>
      </c>
      <c r="AC158" s="4">
        <f t="shared" si="23"/>
        <v>1</v>
      </c>
      <c r="AD158" s="4">
        <f t="shared" si="24"/>
        <v>0</v>
      </c>
      <c r="AE158" s="4">
        <f t="shared" si="25"/>
        <v>0</v>
      </c>
      <c r="AF158" s="4">
        <f t="shared" si="26"/>
        <v>0</v>
      </c>
      <c r="AG158" s="4">
        <f t="shared" si="27"/>
        <v>0</v>
      </c>
      <c r="AH158" s="20" t="s">
        <v>661</v>
      </c>
      <c r="AI158" s="14" t="s">
        <v>628</v>
      </c>
      <c r="AJ158" s="14" t="s">
        <v>628</v>
      </c>
      <c r="AK158" s="4" t="s">
        <v>889</v>
      </c>
      <c r="AL158" s="4" t="s">
        <v>647</v>
      </c>
      <c r="AM158" s="47" t="s">
        <v>1109</v>
      </c>
      <c r="AN158" s="7">
        <v>42217</v>
      </c>
      <c r="AO158" s="52">
        <f>(YEAR(AN158)-YEAR(G158))*12+(MONTH(AN158)-MONTH(G158))</f>
        <v>78</v>
      </c>
      <c r="AP158" s="26"/>
    </row>
    <row r="159" spans="1:46" s="4" customFormat="1" x14ac:dyDescent="0.35">
      <c r="A159" s="4" t="s">
        <v>1242</v>
      </c>
      <c r="B159" s="4" t="s">
        <v>362</v>
      </c>
      <c r="C159" s="4" t="s">
        <v>363</v>
      </c>
      <c r="D159" s="4" t="s">
        <v>629</v>
      </c>
      <c r="E159" s="4" t="s">
        <v>662</v>
      </c>
      <c r="F159" s="7">
        <v>38718</v>
      </c>
      <c r="G159" s="7">
        <v>39995</v>
      </c>
      <c r="H159" s="20">
        <f t="shared" si="21"/>
        <v>42</v>
      </c>
      <c r="I159" s="20" t="str">
        <f t="shared" si="22"/>
        <v>Early</v>
      </c>
      <c r="J159" s="47" t="s">
        <v>1161</v>
      </c>
      <c r="K159" s="34">
        <v>0</v>
      </c>
      <c r="L159" s="4" t="s">
        <v>661</v>
      </c>
      <c r="M159" s="4" t="s">
        <v>891</v>
      </c>
      <c r="N159" s="4">
        <v>20089952</v>
      </c>
      <c r="O159" s="7">
        <v>40210</v>
      </c>
      <c r="P159" s="20">
        <f>(YEAR(O159)-YEAR(G159))*12+(MONTH(O159)-MONTH(G159))</f>
        <v>7</v>
      </c>
      <c r="Q159" s="20">
        <f>(YEAR(O159)-YEAR(G159))*12+(MONTH(O159)-MONTH(G159))</f>
        <v>7</v>
      </c>
      <c r="R159" s="25" t="s">
        <v>661</v>
      </c>
      <c r="S159" s="29">
        <v>40544</v>
      </c>
      <c r="T159" s="25" t="s">
        <v>661</v>
      </c>
      <c r="U159" s="29">
        <v>40330</v>
      </c>
      <c r="V159" s="33">
        <v>1272</v>
      </c>
      <c r="W159" s="33">
        <v>1272</v>
      </c>
      <c r="X159" s="47" t="s">
        <v>49</v>
      </c>
      <c r="Z159" s="4">
        <v>1272</v>
      </c>
      <c r="AA159" s="7" t="s">
        <v>624</v>
      </c>
      <c r="AB159" s="7" t="s">
        <v>1081</v>
      </c>
      <c r="AC159" s="4">
        <f t="shared" si="23"/>
        <v>1</v>
      </c>
      <c r="AD159" s="4">
        <f t="shared" si="24"/>
        <v>0</v>
      </c>
      <c r="AE159" s="4">
        <f t="shared" si="25"/>
        <v>0</v>
      </c>
      <c r="AF159" s="4">
        <f t="shared" si="26"/>
        <v>0</v>
      </c>
      <c r="AG159" s="4">
        <f t="shared" si="27"/>
        <v>0</v>
      </c>
      <c r="AH159" s="20" t="s">
        <v>661</v>
      </c>
      <c r="AI159" s="14" t="s">
        <v>630</v>
      </c>
      <c r="AJ159" s="14" t="s">
        <v>362</v>
      </c>
      <c r="AK159" s="4" t="s">
        <v>890</v>
      </c>
      <c r="AL159" s="4" t="s">
        <v>647</v>
      </c>
      <c r="AM159" s="47" t="s">
        <v>892</v>
      </c>
      <c r="AN159" s="7">
        <v>42217</v>
      </c>
      <c r="AO159" s="52">
        <f>(YEAR(AN159)-YEAR(G159))*12+(MONTH(AN159)-MONTH(G159))</f>
        <v>73</v>
      </c>
      <c r="AP159" s="26"/>
    </row>
    <row r="160" spans="1:46" s="4" customFormat="1" x14ac:dyDescent="0.35">
      <c r="A160" s="4" t="s">
        <v>1242</v>
      </c>
      <c r="B160" s="4" t="s">
        <v>362</v>
      </c>
      <c r="C160" s="4" t="s">
        <v>363</v>
      </c>
      <c r="D160" s="4" t="s">
        <v>631</v>
      </c>
      <c r="E160" s="4" t="s">
        <v>657</v>
      </c>
      <c r="F160" s="7">
        <v>39326</v>
      </c>
      <c r="G160" s="7">
        <v>40210</v>
      </c>
      <c r="H160" s="20">
        <f t="shared" si="21"/>
        <v>29</v>
      </c>
      <c r="I160" s="20" t="str">
        <f t="shared" si="22"/>
        <v>Early</v>
      </c>
      <c r="J160" s="47" t="s">
        <v>1161</v>
      </c>
      <c r="K160" s="34">
        <v>0</v>
      </c>
      <c r="L160" s="4" t="s">
        <v>661</v>
      </c>
      <c r="M160" s="4" t="s">
        <v>893</v>
      </c>
      <c r="N160" s="4">
        <v>22354739</v>
      </c>
      <c r="O160" s="7">
        <v>41153</v>
      </c>
      <c r="P160" s="20">
        <f>(YEAR(O160)-YEAR(G160))*12+(MONTH(O160)-MONTH(G160))</f>
        <v>31</v>
      </c>
      <c r="Q160" s="20">
        <f>(YEAR(O160)-YEAR(G160))*12+(MONTH(O160)-MONTH(G160))</f>
        <v>31</v>
      </c>
      <c r="R160" s="25" t="s">
        <v>661</v>
      </c>
      <c r="S160" s="29">
        <v>40575</v>
      </c>
      <c r="T160" s="25" t="s">
        <v>661</v>
      </c>
      <c r="U160" s="29">
        <v>40575</v>
      </c>
      <c r="V160" s="33">
        <v>171</v>
      </c>
      <c r="W160" s="33">
        <v>171</v>
      </c>
      <c r="X160" s="47" t="s">
        <v>49</v>
      </c>
      <c r="Z160" s="4">
        <v>171</v>
      </c>
      <c r="AA160" s="7" t="s">
        <v>632</v>
      </c>
      <c r="AB160" s="7" t="s">
        <v>1081</v>
      </c>
      <c r="AC160" s="4">
        <f t="shared" si="23"/>
        <v>1</v>
      </c>
      <c r="AD160" s="4">
        <f t="shared" si="24"/>
        <v>0</v>
      </c>
      <c r="AE160" s="4">
        <f t="shared" si="25"/>
        <v>0</v>
      </c>
      <c r="AF160" s="4">
        <f t="shared" si="26"/>
        <v>0</v>
      </c>
      <c r="AG160" s="4">
        <f t="shared" si="27"/>
        <v>0</v>
      </c>
      <c r="AH160" s="20" t="s">
        <v>661</v>
      </c>
      <c r="AI160" s="14" t="s">
        <v>557</v>
      </c>
      <c r="AJ160" s="14" t="s">
        <v>362</v>
      </c>
      <c r="AK160" s="4" t="s">
        <v>894</v>
      </c>
      <c r="AL160" s="4" t="s">
        <v>647</v>
      </c>
      <c r="AM160" s="47" t="s">
        <v>892</v>
      </c>
      <c r="AN160" s="7">
        <v>42217</v>
      </c>
      <c r="AO160" s="52">
        <f>(YEAR(AN160)-YEAR(G160))*12+(MONTH(AN160)-MONTH(G160))</f>
        <v>66</v>
      </c>
      <c r="AP160" s="26"/>
    </row>
    <row r="161" spans="1:46" s="4" customFormat="1" x14ac:dyDescent="0.35">
      <c r="A161" s="4" t="s">
        <v>1242</v>
      </c>
      <c r="B161" s="4" t="s">
        <v>362</v>
      </c>
      <c r="C161" s="4" t="s">
        <v>364</v>
      </c>
      <c r="D161" s="4" t="s">
        <v>556</v>
      </c>
      <c r="E161" s="4" t="s">
        <v>657</v>
      </c>
      <c r="F161" s="7">
        <v>36982</v>
      </c>
      <c r="G161" s="7">
        <v>37681</v>
      </c>
      <c r="H161" s="20">
        <f t="shared" si="21"/>
        <v>23</v>
      </c>
      <c r="I161" s="20" t="str">
        <f t="shared" si="22"/>
        <v>Late</v>
      </c>
      <c r="J161" s="47" t="s">
        <v>1161</v>
      </c>
      <c r="K161" s="34">
        <v>0</v>
      </c>
      <c r="L161" s="4" t="s">
        <v>661</v>
      </c>
      <c r="M161" s="4" t="s">
        <v>1076</v>
      </c>
      <c r="N161" s="4">
        <v>16567708</v>
      </c>
      <c r="O161" s="7">
        <v>38777</v>
      </c>
      <c r="P161" s="20">
        <f>(YEAR(O161)-YEAR(G161))*12+(MONTH(O161)-MONTH(G161))</f>
        <v>36</v>
      </c>
      <c r="Q161" s="20">
        <f>(YEAR(O161)-YEAR(G161))*12+(MONTH(O161)-MONTH(G161))</f>
        <v>36</v>
      </c>
      <c r="R161" s="25" t="s">
        <v>647</v>
      </c>
      <c r="S161" s="33"/>
      <c r="T161" s="45" t="s">
        <v>647</v>
      </c>
      <c r="U161" s="35"/>
      <c r="V161" s="33">
        <v>179</v>
      </c>
      <c r="W161" s="33">
        <v>179</v>
      </c>
      <c r="X161" s="47" t="s">
        <v>49</v>
      </c>
      <c r="Z161" s="4">
        <v>179</v>
      </c>
      <c r="AA161" s="7" t="s">
        <v>118</v>
      </c>
      <c r="AB161" s="7" t="s">
        <v>1081</v>
      </c>
      <c r="AC161" s="4">
        <f t="shared" si="23"/>
        <v>1</v>
      </c>
      <c r="AD161" s="4">
        <f t="shared" si="24"/>
        <v>0</v>
      </c>
      <c r="AE161" s="4">
        <f t="shared" si="25"/>
        <v>0</v>
      </c>
      <c r="AF161" s="4">
        <f t="shared" si="26"/>
        <v>0</v>
      </c>
      <c r="AG161" s="4">
        <f t="shared" si="27"/>
        <v>0</v>
      </c>
      <c r="AH161" s="20" t="s">
        <v>661</v>
      </c>
      <c r="AI161" s="14" t="s">
        <v>557</v>
      </c>
      <c r="AJ161" s="14" t="s">
        <v>362</v>
      </c>
      <c r="AK161" s="4" t="s">
        <v>1077</v>
      </c>
      <c r="AL161" s="4" t="s">
        <v>647</v>
      </c>
      <c r="AM161" s="47" t="s">
        <v>664</v>
      </c>
      <c r="AN161" s="7">
        <v>42217</v>
      </c>
      <c r="AO161" s="52">
        <f>(YEAR(AN161)-YEAR(G161))*12+(MONTH(AN161)-MONTH(G161))</f>
        <v>149</v>
      </c>
      <c r="AP161" s="26"/>
    </row>
    <row r="162" spans="1:46" s="4" customFormat="1" x14ac:dyDescent="0.35">
      <c r="A162" s="4" t="s">
        <v>1242</v>
      </c>
      <c r="B162" s="4" t="s">
        <v>362</v>
      </c>
      <c r="C162" s="4" t="s">
        <v>364</v>
      </c>
      <c r="D162" s="4" t="s">
        <v>558</v>
      </c>
      <c r="E162" s="4" t="s">
        <v>657</v>
      </c>
      <c r="F162" s="7">
        <v>39203</v>
      </c>
      <c r="G162" s="7">
        <v>39965</v>
      </c>
      <c r="H162" s="20">
        <f t="shared" si="21"/>
        <v>25</v>
      </c>
      <c r="I162" s="20" t="str">
        <f t="shared" si="22"/>
        <v>Early</v>
      </c>
      <c r="J162" s="47" t="s">
        <v>1161</v>
      </c>
      <c r="K162" s="34">
        <v>0</v>
      </c>
      <c r="L162" s="4" t="s">
        <v>647</v>
      </c>
      <c r="M162" s="4" t="s">
        <v>697</v>
      </c>
      <c r="N162" s="4">
        <v>22622860</v>
      </c>
      <c r="O162" s="7">
        <v>41061</v>
      </c>
      <c r="P162" s="20">
        <f>(YEAR(O162)-YEAR(G162))*12+(MONTH(O162)-MONTH(G162))</f>
        <v>36</v>
      </c>
      <c r="Q162" s="20">
        <f>(YEAR(O162)-YEAR(G162))*12+(MONTH(O162)-MONTH(G162))</f>
        <v>36</v>
      </c>
      <c r="R162" s="25" t="s">
        <v>647</v>
      </c>
      <c r="S162" s="33"/>
      <c r="T162" s="45" t="s">
        <v>647</v>
      </c>
      <c r="U162" s="35"/>
      <c r="V162" s="33">
        <v>118</v>
      </c>
      <c r="W162" s="33">
        <v>118</v>
      </c>
      <c r="X162" s="47" t="s">
        <v>49</v>
      </c>
      <c r="Z162" s="4">
        <v>118</v>
      </c>
      <c r="AA162" s="7" t="s">
        <v>118</v>
      </c>
      <c r="AB162" s="7" t="s">
        <v>1081</v>
      </c>
      <c r="AC162" s="4">
        <f t="shared" si="23"/>
        <v>1</v>
      </c>
      <c r="AD162" s="4">
        <f t="shared" si="24"/>
        <v>0</v>
      </c>
      <c r="AE162" s="4">
        <f t="shared" si="25"/>
        <v>0</v>
      </c>
      <c r="AF162" s="4">
        <f t="shared" si="26"/>
        <v>0</v>
      </c>
      <c r="AG162" s="4">
        <f t="shared" si="27"/>
        <v>0</v>
      </c>
      <c r="AH162" s="20" t="s">
        <v>661</v>
      </c>
      <c r="AI162" s="14" t="s">
        <v>557</v>
      </c>
      <c r="AJ162" s="14" t="s">
        <v>362</v>
      </c>
      <c r="AK162" s="4" t="s">
        <v>1078</v>
      </c>
      <c r="AL162" s="4" t="s">
        <v>647</v>
      </c>
      <c r="AM162" s="47" t="s">
        <v>664</v>
      </c>
      <c r="AN162" s="7">
        <v>42217</v>
      </c>
      <c r="AO162" s="52">
        <f>(YEAR(AN162)-YEAR(G162))*12+(MONTH(AN162)-MONTH(G162))</f>
        <v>74</v>
      </c>
      <c r="AP162" s="26"/>
    </row>
    <row r="163" spans="1:46" s="4" customFormat="1" x14ac:dyDescent="0.35">
      <c r="A163" s="4" t="s">
        <v>1242</v>
      </c>
      <c r="B163" s="4" t="s">
        <v>362</v>
      </c>
      <c r="C163" s="4" t="s">
        <v>364</v>
      </c>
      <c r="D163" s="4" t="s">
        <v>559</v>
      </c>
      <c r="E163" s="4" t="s">
        <v>657</v>
      </c>
      <c r="F163" s="7">
        <v>39173</v>
      </c>
      <c r="G163" s="7">
        <v>40087</v>
      </c>
      <c r="H163" s="20">
        <f t="shared" si="21"/>
        <v>30</v>
      </c>
      <c r="I163" s="20" t="str">
        <f t="shared" si="22"/>
        <v>Early</v>
      </c>
      <c r="J163" s="47" t="s">
        <v>4</v>
      </c>
      <c r="K163" s="34"/>
      <c r="N163" s="4" t="s">
        <v>4</v>
      </c>
      <c r="O163" s="5"/>
      <c r="P163" s="20"/>
      <c r="Q163" s="20"/>
      <c r="R163" s="25" t="s">
        <v>661</v>
      </c>
      <c r="S163" s="29">
        <v>41183</v>
      </c>
      <c r="T163" s="45" t="s">
        <v>647</v>
      </c>
      <c r="U163" s="35"/>
      <c r="V163" s="33"/>
      <c r="W163" s="33"/>
      <c r="X163" s="47" t="s">
        <v>49</v>
      </c>
      <c r="Z163" s="4">
        <v>123</v>
      </c>
      <c r="AA163" s="7" t="s">
        <v>118</v>
      </c>
      <c r="AB163" s="7" t="s">
        <v>1081</v>
      </c>
      <c r="AC163" s="4">
        <f t="shared" si="23"/>
        <v>1</v>
      </c>
      <c r="AD163" s="4">
        <f t="shared" si="24"/>
        <v>0</v>
      </c>
      <c r="AE163" s="4">
        <f t="shared" si="25"/>
        <v>0</v>
      </c>
      <c r="AF163" s="4">
        <f t="shared" si="26"/>
        <v>0</v>
      </c>
      <c r="AG163" s="4">
        <f t="shared" si="27"/>
        <v>0</v>
      </c>
      <c r="AH163" s="20" t="s">
        <v>661</v>
      </c>
      <c r="AI163" s="14" t="s">
        <v>557</v>
      </c>
      <c r="AJ163" s="14" t="s">
        <v>362</v>
      </c>
      <c r="AK163" s="4" t="s">
        <v>1079</v>
      </c>
      <c r="AL163" s="4" t="s">
        <v>647</v>
      </c>
      <c r="AM163" s="47" t="s">
        <v>1109</v>
      </c>
      <c r="AN163" s="7">
        <v>42217</v>
      </c>
      <c r="AO163" s="52">
        <f>(YEAR(AN163)-YEAR(G163))*12+(MONTH(AN163)-MONTH(G163))</f>
        <v>70</v>
      </c>
      <c r="AP163" s="26"/>
    </row>
    <row r="164" spans="1:46" s="4" customFormat="1" x14ac:dyDescent="0.35">
      <c r="A164" s="4" t="s">
        <v>1242</v>
      </c>
      <c r="B164" s="4" t="s">
        <v>362</v>
      </c>
      <c r="C164" s="4" t="s">
        <v>364</v>
      </c>
      <c r="D164" s="4" t="s">
        <v>560</v>
      </c>
      <c r="E164" s="4" t="s">
        <v>657</v>
      </c>
      <c r="F164" s="7">
        <v>39356</v>
      </c>
      <c r="G164" s="7">
        <v>40269</v>
      </c>
      <c r="H164" s="20">
        <f t="shared" si="21"/>
        <v>30</v>
      </c>
      <c r="I164" s="20" t="str">
        <f t="shared" si="22"/>
        <v>Early</v>
      </c>
      <c r="J164" s="47" t="s">
        <v>1161</v>
      </c>
      <c r="K164" s="34">
        <v>0</v>
      </c>
      <c r="L164" s="4" t="s">
        <v>647</v>
      </c>
      <c r="M164" s="4" t="s">
        <v>697</v>
      </c>
      <c r="N164" s="4">
        <v>22622860</v>
      </c>
      <c r="O164" s="7">
        <v>41061</v>
      </c>
      <c r="P164" s="20">
        <f>(YEAR(O164)-YEAR(G164))*12+(MONTH(O164)-MONTH(G164))</f>
        <v>26</v>
      </c>
      <c r="Q164" s="20">
        <f>(YEAR(O164)-YEAR(G164))*12+(MONTH(O164)-MONTH(G164))</f>
        <v>26</v>
      </c>
      <c r="R164" s="25" t="s">
        <v>661</v>
      </c>
      <c r="S164" s="29">
        <v>41183</v>
      </c>
      <c r="T164" s="45" t="s">
        <v>647</v>
      </c>
      <c r="U164" s="35"/>
      <c r="V164" s="33">
        <v>86</v>
      </c>
      <c r="W164" s="33">
        <v>86</v>
      </c>
      <c r="X164" s="47" t="s">
        <v>49</v>
      </c>
      <c r="Z164" s="4">
        <v>182</v>
      </c>
      <c r="AA164" s="7" t="s">
        <v>118</v>
      </c>
      <c r="AB164" s="7" t="s">
        <v>1081</v>
      </c>
      <c r="AC164" s="4">
        <f t="shared" si="23"/>
        <v>1</v>
      </c>
      <c r="AD164" s="4">
        <f t="shared" si="24"/>
        <v>0</v>
      </c>
      <c r="AE164" s="4">
        <f t="shared" si="25"/>
        <v>0</v>
      </c>
      <c r="AF164" s="4">
        <f t="shared" si="26"/>
        <v>0</v>
      </c>
      <c r="AG164" s="4">
        <f t="shared" si="27"/>
        <v>0</v>
      </c>
      <c r="AH164" s="20" t="s">
        <v>661</v>
      </c>
      <c r="AI164" s="14" t="s">
        <v>557</v>
      </c>
      <c r="AJ164" s="14" t="s">
        <v>362</v>
      </c>
      <c r="AK164" s="4" t="s">
        <v>1080</v>
      </c>
      <c r="AL164" s="4" t="s">
        <v>661</v>
      </c>
      <c r="AM164" s="47" t="s">
        <v>1109</v>
      </c>
      <c r="AN164" s="7">
        <v>42217</v>
      </c>
      <c r="AO164" s="52">
        <f>(YEAR(AN164)-YEAR(G164))*12+(MONTH(AN164)-MONTH(G164))</f>
        <v>64</v>
      </c>
      <c r="AP164" s="26"/>
    </row>
    <row r="165" spans="1:46" s="4" customFormat="1" x14ac:dyDescent="0.35">
      <c r="A165" s="4" t="s">
        <v>1242</v>
      </c>
      <c r="B165" s="4" t="s">
        <v>362</v>
      </c>
      <c r="C165" s="4" t="s">
        <v>364</v>
      </c>
      <c r="D165" s="4" t="s">
        <v>561</v>
      </c>
      <c r="E165" s="4" t="s">
        <v>662</v>
      </c>
      <c r="F165" s="7">
        <v>38231</v>
      </c>
      <c r="G165" s="7">
        <v>40360</v>
      </c>
      <c r="H165" s="20">
        <f t="shared" si="21"/>
        <v>70</v>
      </c>
      <c r="I165" s="20" t="str">
        <f t="shared" si="22"/>
        <v>Early</v>
      </c>
      <c r="J165" s="47" t="s">
        <v>1161</v>
      </c>
      <c r="K165" s="34">
        <v>0</v>
      </c>
      <c r="L165" s="4" t="s">
        <v>647</v>
      </c>
      <c r="M165" s="4" t="s">
        <v>1076</v>
      </c>
      <c r="N165" s="4">
        <v>21991951</v>
      </c>
      <c r="O165" s="7">
        <v>40817</v>
      </c>
      <c r="P165" s="20">
        <f>(YEAR(O165)-YEAR(G165))*12+(MONTH(O165)-MONTH(G165))</f>
        <v>15</v>
      </c>
      <c r="Q165" s="20">
        <f>(YEAR(O165)-YEAR(G165))*12+(MONTH(O165)-MONTH(G165))</f>
        <v>15</v>
      </c>
      <c r="R165" s="25" t="s">
        <v>661</v>
      </c>
      <c r="S165" s="29">
        <v>41183</v>
      </c>
      <c r="T165" s="45" t="s">
        <v>647</v>
      </c>
      <c r="U165" s="35"/>
      <c r="V165" s="33">
        <v>1088</v>
      </c>
      <c r="W165" s="33">
        <v>1088</v>
      </c>
      <c r="X165" s="47" t="s">
        <v>49</v>
      </c>
      <c r="Z165" s="4">
        <v>1088</v>
      </c>
      <c r="AA165" s="7" t="s">
        <v>118</v>
      </c>
      <c r="AB165" s="7" t="s">
        <v>1081</v>
      </c>
      <c r="AC165" s="4">
        <f t="shared" si="23"/>
        <v>1</v>
      </c>
      <c r="AD165" s="4">
        <f t="shared" si="24"/>
        <v>0</v>
      </c>
      <c r="AE165" s="4">
        <f t="shared" si="25"/>
        <v>0</v>
      </c>
      <c r="AF165" s="4">
        <f t="shared" si="26"/>
        <v>0</v>
      </c>
      <c r="AG165" s="4">
        <f t="shared" si="27"/>
        <v>0</v>
      </c>
      <c r="AH165" s="20" t="s">
        <v>661</v>
      </c>
      <c r="AI165" s="14" t="s">
        <v>557</v>
      </c>
      <c r="AJ165" s="14" t="s">
        <v>362</v>
      </c>
      <c r="AK165" s="4" t="s">
        <v>667</v>
      </c>
      <c r="AL165" s="4" t="s">
        <v>647</v>
      </c>
      <c r="AM165" s="47" t="s">
        <v>664</v>
      </c>
      <c r="AN165" s="7">
        <v>42217</v>
      </c>
      <c r="AO165" s="52">
        <f>(YEAR(AN165)-YEAR(G165))*12+(MONTH(AN165)-MONTH(G165))</f>
        <v>61</v>
      </c>
      <c r="AP165" s="26"/>
    </row>
    <row r="166" spans="1:46" s="4" customFormat="1" x14ac:dyDescent="0.35">
      <c r="A166" s="4" t="s">
        <v>1256</v>
      </c>
      <c r="B166" s="4" t="s">
        <v>31</v>
      </c>
      <c r="C166" s="4" t="s">
        <v>32</v>
      </c>
      <c r="D166" s="4" t="s">
        <v>50</v>
      </c>
      <c r="E166" s="4" t="s">
        <v>657</v>
      </c>
      <c r="F166" s="7">
        <v>36951</v>
      </c>
      <c r="G166" s="7">
        <v>37895</v>
      </c>
      <c r="H166" s="36">
        <f t="shared" ref="H166:H229" si="28">(YEAR(G166)-YEAR(F166))*12+(MONTH(G166)-MONTH(F166))</f>
        <v>31</v>
      </c>
      <c r="I166" s="40" t="str">
        <f>IF(AO166&lt;=82,"Early","Late")</f>
        <v>Late</v>
      </c>
      <c r="J166" s="47" t="s">
        <v>1161</v>
      </c>
      <c r="K166" s="34">
        <v>0</v>
      </c>
      <c r="M166" s="4" t="s">
        <v>765</v>
      </c>
      <c r="N166" s="4">
        <v>15569863</v>
      </c>
      <c r="O166" s="7">
        <v>38353</v>
      </c>
      <c r="P166" s="20">
        <f t="shared" ref="P166:P172" si="29">(YEAR(O166)-YEAR(G166))*12+(MONTH(O166)-MONTH(G166))</f>
        <v>15</v>
      </c>
      <c r="Q166" s="20">
        <f t="shared" ref="Q166:Q171" si="30">(YEAR(O166)-YEAR(G166))*12+(MONTH(O166)-MONTH(G166))</f>
        <v>15</v>
      </c>
      <c r="R166" s="25" t="s">
        <v>647</v>
      </c>
      <c r="S166" s="25"/>
      <c r="T166" s="25" t="s">
        <v>647</v>
      </c>
      <c r="U166" s="35"/>
      <c r="V166" s="35">
        <v>104</v>
      </c>
      <c r="W166" s="35">
        <v>104</v>
      </c>
      <c r="X166" s="54" t="s">
        <v>49</v>
      </c>
      <c r="Y166" s="7"/>
      <c r="Z166" s="4">
        <v>104</v>
      </c>
      <c r="AA166" s="7" t="s">
        <v>51</v>
      </c>
      <c r="AB166" s="7" t="s">
        <v>1081</v>
      </c>
      <c r="AC166" s="4">
        <f>IF(AB166="Pharma",1,0)</f>
        <v>1</v>
      </c>
      <c r="AD166" s="4">
        <f>IF(AB166="Biotech",1,0)</f>
        <v>0</v>
      </c>
      <c r="AE166" s="4">
        <f>IF(AB166="Government",1,0)</f>
        <v>0</v>
      </c>
      <c r="AF166" s="4">
        <f>IF(AB166="Academic",1,0)</f>
        <v>0</v>
      </c>
      <c r="AG166" s="4">
        <f>IF(AB166="Non-profit",1,0)</f>
        <v>0</v>
      </c>
      <c r="AH166" s="20" t="s">
        <v>661</v>
      </c>
      <c r="AI166" s="14" t="s">
        <v>31</v>
      </c>
      <c r="AJ166" s="14" t="s">
        <v>31</v>
      </c>
      <c r="AK166" s="4" t="s">
        <v>646</v>
      </c>
      <c r="AL166" s="4" t="s">
        <v>647</v>
      </c>
      <c r="AM166" s="47" t="s">
        <v>656</v>
      </c>
      <c r="AN166" s="7">
        <v>42125</v>
      </c>
      <c r="AO166" s="52">
        <f>(YEAR(AN166)-YEAR(G166))*12+(MONTH(AN166)-MONTH(G166))</f>
        <v>139</v>
      </c>
    </row>
    <row r="167" spans="1:46" s="4" customFormat="1" x14ac:dyDescent="0.35">
      <c r="A167" s="4" t="s">
        <v>1256</v>
      </c>
      <c r="B167" s="4" t="s">
        <v>31</v>
      </c>
      <c r="C167" s="4" t="s">
        <v>32</v>
      </c>
      <c r="D167" s="4" t="s">
        <v>52</v>
      </c>
      <c r="E167" s="4" t="s">
        <v>53</v>
      </c>
      <c r="F167" s="7">
        <v>37681</v>
      </c>
      <c r="G167" s="7">
        <v>38261</v>
      </c>
      <c r="H167" s="36">
        <f t="shared" si="28"/>
        <v>19</v>
      </c>
      <c r="I167" s="40" t="str">
        <f t="shared" ref="I167:I230" si="31">IF(AO167&lt;=82,"Early","Late")</f>
        <v>Late</v>
      </c>
      <c r="J167" s="47" t="s">
        <v>1161</v>
      </c>
      <c r="K167" s="34">
        <v>0</v>
      </c>
      <c r="M167" s="4" t="s">
        <v>766</v>
      </c>
      <c r="N167" s="4">
        <v>16574922</v>
      </c>
      <c r="O167" s="7">
        <v>38838</v>
      </c>
      <c r="P167" s="20">
        <f t="shared" si="29"/>
        <v>19</v>
      </c>
      <c r="Q167" s="20">
        <f t="shared" si="30"/>
        <v>19</v>
      </c>
      <c r="R167" s="25" t="s">
        <v>647</v>
      </c>
      <c r="S167" s="25"/>
      <c r="T167" s="25" t="s">
        <v>647</v>
      </c>
      <c r="U167" s="35"/>
      <c r="V167" s="35">
        <v>37</v>
      </c>
      <c r="W167" s="35">
        <v>37</v>
      </c>
      <c r="X167" s="54" t="s">
        <v>49</v>
      </c>
      <c r="Y167" s="7"/>
      <c r="Z167" s="4">
        <v>38</v>
      </c>
      <c r="AA167" s="7" t="s">
        <v>51</v>
      </c>
      <c r="AB167" s="7" t="s">
        <v>1081</v>
      </c>
      <c r="AC167" s="4">
        <f t="shared" ref="AC167:AC230" si="32">IF(AB167="Pharma",1,0)</f>
        <v>1</v>
      </c>
      <c r="AD167" s="4">
        <f t="shared" ref="AD167:AD230" si="33">IF(AB167="Biotech",1,0)</f>
        <v>0</v>
      </c>
      <c r="AE167" s="4">
        <f t="shared" ref="AE167:AE230" si="34">IF(AB167="Government",1,0)</f>
        <v>0</v>
      </c>
      <c r="AF167" s="4">
        <f t="shared" ref="AF167:AF230" si="35">IF(AB167="Academic",1,0)</f>
        <v>0</v>
      </c>
      <c r="AG167" s="4">
        <f t="shared" ref="AG167:AG230" si="36">IF(AB167="Non-profit",1,0)</f>
        <v>0</v>
      </c>
      <c r="AH167" s="20" t="s">
        <v>661</v>
      </c>
      <c r="AI167" s="14" t="s">
        <v>31</v>
      </c>
      <c r="AJ167" s="14" t="s">
        <v>31</v>
      </c>
      <c r="AK167" s="4" t="s">
        <v>648</v>
      </c>
      <c r="AL167" s="4" t="s">
        <v>647</v>
      </c>
      <c r="AM167" s="47" t="s">
        <v>656</v>
      </c>
      <c r="AN167" s="7">
        <v>42125</v>
      </c>
      <c r="AO167" s="52">
        <f>(YEAR(AN167)-YEAR(G167))*12+(MONTH(AN167)-MONTH(G167))</f>
        <v>127</v>
      </c>
    </row>
    <row r="168" spans="1:46" s="4" customFormat="1" x14ac:dyDescent="0.35">
      <c r="A168" s="4" t="s">
        <v>1256</v>
      </c>
      <c r="B168" s="4" t="s">
        <v>31</v>
      </c>
      <c r="C168" s="4" t="s">
        <v>32</v>
      </c>
      <c r="D168" s="4" t="s">
        <v>54</v>
      </c>
      <c r="E168" s="4" t="s">
        <v>662</v>
      </c>
      <c r="F168" s="7">
        <v>38443</v>
      </c>
      <c r="G168" s="7">
        <v>39142</v>
      </c>
      <c r="H168" s="36">
        <f t="shared" si="28"/>
        <v>23</v>
      </c>
      <c r="I168" s="40" t="str">
        <f t="shared" si="31"/>
        <v>Late</v>
      </c>
      <c r="J168" s="47" t="s">
        <v>1161</v>
      </c>
      <c r="K168" s="34">
        <v>1</v>
      </c>
      <c r="M168" s="4" t="s">
        <v>765</v>
      </c>
      <c r="N168" s="4">
        <v>19097942</v>
      </c>
      <c r="O168" s="7">
        <v>39845</v>
      </c>
      <c r="P168" s="20">
        <f t="shared" si="29"/>
        <v>23</v>
      </c>
      <c r="Q168" s="20">
        <f t="shared" si="30"/>
        <v>23</v>
      </c>
      <c r="R168" s="25" t="s">
        <v>647</v>
      </c>
      <c r="S168" s="25"/>
      <c r="T168" s="25" t="s">
        <v>647</v>
      </c>
      <c r="U168" s="35"/>
      <c r="V168" s="35">
        <v>193</v>
      </c>
      <c r="W168" s="35">
        <v>193</v>
      </c>
      <c r="X168" s="54" t="s">
        <v>49</v>
      </c>
      <c r="Y168" s="7"/>
      <c r="Z168" s="4">
        <v>193</v>
      </c>
      <c r="AA168" s="7" t="s">
        <v>55</v>
      </c>
      <c r="AB168" s="7" t="s">
        <v>1081</v>
      </c>
      <c r="AC168" s="4">
        <f t="shared" si="32"/>
        <v>1</v>
      </c>
      <c r="AD168" s="4">
        <f t="shared" si="33"/>
        <v>0</v>
      </c>
      <c r="AE168" s="4">
        <f t="shared" si="34"/>
        <v>0</v>
      </c>
      <c r="AF168" s="4">
        <f t="shared" si="35"/>
        <v>0</v>
      </c>
      <c r="AG168" s="4">
        <f t="shared" si="36"/>
        <v>0</v>
      </c>
      <c r="AH168" s="20" t="s">
        <v>661</v>
      </c>
      <c r="AI168" s="14" t="s">
        <v>33</v>
      </c>
      <c r="AJ168" s="14" t="s">
        <v>31</v>
      </c>
      <c r="AK168" s="4" t="s">
        <v>649</v>
      </c>
      <c r="AL168" s="4" t="s">
        <v>647</v>
      </c>
      <c r="AM168" s="47" t="s">
        <v>656</v>
      </c>
      <c r="AN168" s="7">
        <v>42125</v>
      </c>
      <c r="AO168" s="52">
        <f>(YEAR(AN168)-YEAR(G168))*12+(MONTH(AN168)-MONTH(G168))</f>
        <v>98</v>
      </c>
    </row>
    <row r="169" spans="1:46" s="4" customFormat="1" x14ac:dyDescent="0.35">
      <c r="A169" s="4" t="s">
        <v>1256</v>
      </c>
      <c r="B169" s="4" t="s">
        <v>31</v>
      </c>
      <c r="C169" s="4" t="s">
        <v>34</v>
      </c>
      <c r="D169" s="4" t="s">
        <v>57</v>
      </c>
      <c r="E169" s="4" t="s">
        <v>662</v>
      </c>
      <c r="F169" s="7">
        <v>37773</v>
      </c>
      <c r="G169" s="7">
        <v>38384</v>
      </c>
      <c r="H169" s="36">
        <f t="shared" si="28"/>
        <v>20</v>
      </c>
      <c r="I169" s="40" t="str">
        <f t="shared" si="31"/>
        <v>Late</v>
      </c>
      <c r="J169" s="47" t="s">
        <v>1161</v>
      </c>
      <c r="K169" s="34">
        <v>0</v>
      </c>
      <c r="M169" s="4" t="s">
        <v>767</v>
      </c>
      <c r="N169" s="4">
        <v>16467546</v>
      </c>
      <c r="O169" s="7">
        <v>38749</v>
      </c>
      <c r="P169" s="20">
        <f t="shared" si="29"/>
        <v>12</v>
      </c>
      <c r="Q169" s="20">
        <f t="shared" si="30"/>
        <v>12</v>
      </c>
      <c r="R169" s="25" t="s">
        <v>647</v>
      </c>
      <c r="S169" s="25"/>
      <c r="T169" s="25" t="s">
        <v>661</v>
      </c>
      <c r="U169" s="35"/>
      <c r="V169" s="35">
        <v>1722</v>
      </c>
      <c r="W169" s="35">
        <v>1722</v>
      </c>
      <c r="X169" s="54" t="s">
        <v>49</v>
      </c>
      <c r="Y169" s="7"/>
      <c r="Z169" s="4">
        <v>1700</v>
      </c>
      <c r="AA169" s="7" t="s">
        <v>58</v>
      </c>
      <c r="AB169" s="7" t="s">
        <v>1081</v>
      </c>
      <c r="AC169" s="4">
        <f t="shared" si="32"/>
        <v>1</v>
      </c>
      <c r="AD169" s="4">
        <f t="shared" si="33"/>
        <v>0</v>
      </c>
      <c r="AE169" s="4">
        <f t="shared" si="34"/>
        <v>0</v>
      </c>
      <c r="AF169" s="4">
        <f t="shared" si="35"/>
        <v>0</v>
      </c>
      <c r="AG169" s="4">
        <f t="shared" si="36"/>
        <v>0</v>
      </c>
      <c r="AH169" s="20" t="s">
        <v>661</v>
      </c>
      <c r="AI169" s="14" t="s">
        <v>59</v>
      </c>
      <c r="AJ169" s="14" t="s">
        <v>31</v>
      </c>
      <c r="AK169" s="4" t="s">
        <v>652</v>
      </c>
      <c r="AL169" s="4" t="s">
        <v>647</v>
      </c>
      <c r="AM169" s="47" t="s">
        <v>656</v>
      </c>
      <c r="AN169" s="7">
        <v>42125</v>
      </c>
      <c r="AO169" s="52">
        <f>(YEAR(AN169)-YEAR(G169))*12+(MONTH(AN169)-MONTH(G169))</f>
        <v>123</v>
      </c>
    </row>
    <row r="170" spans="1:46" s="4" customFormat="1" x14ac:dyDescent="0.35">
      <c r="A170" s="4" t="s">
        <v>1256</v>
      </c>
      <c r="B170" s="4" t="s">
        <v>31</v>
      </c>
      <c r="C170" s="4" t="s">
        <v>34</v>
      </c>
      <c r="D170" s="4" t="s">
        <v>60</v>
      </c>
      <c r="E170" s="4" t="s">
        <v>657</v>
      </c>
      <c r="F170" s="7">
        <v>38200</v>
      </c>
      <c r="G170" s="7">
        <v>38718</v>
      </c>
      <c r="H170" s="36">
        <f t="shared" si="28"/>
        <v>17</v>
      </c>
      <c r="I170" s="40" t="str">
        <f t="shared" si="31"/>
        <v>Late</v>
      </c>
      <c r="J170" s="47" t="s">
        <v>1161</v>
      </c>
      <c r="K170" s="34">
        <v>2</v>
      </c>
      <c r="M170" s="4" t="s">
        <v>768</v>
      </c>
      <c r="N170" s="4">
        <v>17569876</v>
      </c>
      <c r="O170" s="7">
        <v>39295</v>
      </c>
      <c r="P170" s="20">
        <f t="shared" si="29"/>
        <v>19</v>
      </c>
      <c r="Q170" s="20">
        <f t="shared" si="30"/>
        <v>19</v>
      </c>
      <c r="R170" s="25" t="s">
        <v>647</v>
      </c>
      <c r="S170" s="25"/>
      <c r="T170" s="25" t="s">
        <v>661</v>
      </c>
      <c r="U170" s="35"/>
      <c r="V170" s="35">
        <v>607</v>
      </c>
      <c r="W170" s="35">
        <v>607</v>
      </c>
      <c r="X170" s="54" t="s">
        <v>49</v>
      </c>
      <c r="Y170" s="7"/>
      <c r="Z170" s="4">
        <v>600</v>
      </c>
      <c r="AA170" s="7" t="s">
        <v>58</v>
      </c>
      <c r="AB170" s="7" t="s">
        <v>1081</v>
      </c>
      <c r="AC170" s="4">
        <f t="shared" si="32"/>
        <v>1</v>
      </c>
      <c r="AD170" s="4">
        <f t="shared" si="33"/>
        <v>0</v>
      </c>
      <c r="AE170" s="4">
        <f t="shared" si="34"/>
        <v>0</v>
      </c>
      <c r="AF170" s="4">
        <f t="shared" si="35"/>
        <v>0</v>
      </c>
      <c r="AG170" s="4">
        <f t="shared" si="36"/>
        <v>0</v>
      </c>
      <c r="AH170" s="20" t="s">
        <v>661</v>
      </c>
      <c r="AI170" s="14" t="s">
        <v>36</v>
      </c>
      <c r="AJ170" s="14" t="s">
        <v>1176</v>
      </c>
      <c r="AK170" s="4" t="s">
        <v>650</v>
      </c>
      <c r="AL170" s="4" t="s">
        <v>647</v>
      </c>
      <c r="AM170" s="47" t="s">
        <v>656</v>
      </c>
      <c r="AN170" s="7">
        <v>42125</v>
      </c>
      <c r="AO170" s="52">
        <f>(YEAR(AN170)-YEAR(G170))*12+(MONTH(AN170)-MONTH(G170))</f>
        <v>112</v>
      </c>
    </row>
    <row r="171" spans="1:46" s="4" customFormat="1" x14ac:dyDescent="0.35">
      <c r="A171" s="4" t="s">
        <v>1256</v>
      </c>
      <c r="B171" s="4" t="s">
        <v>31</v>
      </c>
      <c r="C171" s="4" t="s">
        <v>34</v>
      </c>
      <c r="D171" s="4" t="s">
        <v>61</v>
      </c>
      <c r="E171" s="4" t="s">
        <v>662</v>
      </c>
      <c r="F171" s="7">
        <v>37742</v>
      </c>
      <c r="G171" s="7">
        <v>38961</v>
      </c>
      <c r="H171" s="36">
        <f t="shared" si="28"/>
        <v>40</v>
      </c>
      <c r="I171" s="40" t="str">
        <f t="shared" si="31"/>
        <v>Late</v>
      </c>
      <c r="J171" s="47" t="s">
        <v>1161</v>
      </c>
      <c r="K171" s="34">
        <v>0</v>
      </c>
      <c r="M171" s="4" t="s">
        <v>769</v>
      </c>
      <c r="N171" s="4">
        <v>17687131</v>
      </c>
      <c r="O171" s="7">
        <v>39295</v>
      </c>
      <c r="P171" s="20">
        <f t="shared" si="29"/>
        <v>11</v>
      </c>
      <c r="Q171" s="20">
        <f t="shared" si="30"/>
        <v>11</v>
      </c>
      <c r="R171" s="25" t="s">
        <v>647</v>
      </c>
      <c r="S171" s="25"/>
      <c r="T171" s="25" t="s">
        <v>661</v>
      </c>
      <c r="U171" s="35"/>
      <c r="V171" s="35">
        <v>3306</v>
      </c>
      <c r="W171" s="35">
        <v>3306</v>
      </c>
      <c r="X171" s="54" t="s">
        <v>49</v>
      </c>
      <c r="Y171" s="7"/>
      <c r="Z171" s="4">
        <v>3200</v>
      </c>
      <c r="AA171" s="7" t="s">
        <v>58</v>
      </c>
      <c r="AB171" s="7" t="s">
        <v>1081</v>
      </c>
      <c r="AC171" s="4">
        <f t="shared" si="32"/>
        <v>1</v>
      </c>
      <c r="AD171" s="4">
        <f t="shared" si="33"/>
        <v>0</v>
      </c>
      <c r="AE171" s="4">
        <f t="shared" si="34"/>
        <v>0</v>
      </c>
      <c r="AF171" s="4">
        <f t="shared" si="35"/>
        <v>0</v>
      </c>
      <c r="AG171" s="4">
        <f t="shared" si="36"/>
        <v>0</v>
      </c>
      <c r="AH171" s="20" t="s">
        <v>661</v>
      </c>
      <c r="AI171" s="14" t="s">
        <v>62</v>
      </c>
      <c r="AJ171" s="14" t="s">
        <v>31</v>
      </c>
      <c r="AK171" s="4" t="s">
        <v>651</v>
      </c>
      <c r="AL171" s="4" t="s">
        <v>647</v>
      </c>
      <c r="AM171" s="47" t="s">
        <v>656</v>
      </c>
      <c r="AN171" s="7">
        <v>42125</v>
      </c>
      <c r="AO171" s="52">
        <f>(YEAR(AN171)-YEAR(G171))*12+(MONTH(AN171)-MONTH(G171))</f>
        <v>104</v>
      </c>
    </row>
    <row r="172" spans="1:46" s="4" customFormat="1" x14ac:dyDescent="0.35">
      <c r="A172" s="4" t="s">
        <v>1256</v>
      </c>
      <c r="B172" s="4" t="s">
        <v>31</v>
      </c>
      <c r="C172" s="4" t="s">
        <v>35</v>
      </c>
      <c r="D172" s="4" t="s">
        <v>63</v>
      </c>
      <c r="E172" s="4" t="s">
        <v>38</v>
      </c>
      <c r="F172" s="7">
        <v>37561</v>
      </c>
      <c r="G172" s="7">
        <v>38473</v>
      </c>
      <c r="H172" s="36">
        <f t="shared" si="28"/>
        <v>30</v>
      </c>
      <c r="I172" s="40" t="str">
        <f t="shared" si="31"/>
        <v>Late</v>
      </c>
      <c r="J172" s="47" t="s">
        <v>653</v>
      </c>
      <c r="K172" s="34">
        <v>4</v>
      </c>
      <c r="M172" s="4" t="s">
        <v>1245</v>
      </c>
      <c r="N172" s="4" t="s">
        <v>653</v>
      </c>
      <c r="O172" s="7">
        <v>39114</v>
      </c>
      <c r="P172" s="20">
        <f t="shared" si="29"/>
        <v>21</v>
      </c>
      <c r="Q172" s="20"/>
      <c r="R172" s="25" t="s">
        <v>647</v>
      </c>
      <c r="S172" s="25"/>
      <c r="T172" s="25" t="s">
        <v>647</v>
      </c>
      <c r="U172" s="35"/>
      <c r="V172" s="35">
        <v>841</v>
      </c>
      <c r="W172" s="35"/>
      <c r="X172" s="54" t="s">
        <v>37</v>
      </c>
      <c r="Y172" s="7"/>
      <c r="Z172" s="4">
        <v>1320</v>
      </c>
      <c r="AA172" s="7" t="s">
        <v>64</v>
      </c>
      <c r="AB172" s="7" t="s">
        <v>1081</v>
      </c>
      <c r="AC172" s="4">
        <f t="shared" si="32"/>
        <v>1</v>
      </c>
      <c r="AD172" s="4">
        <f t="shared" si="33"/>
        <v>0</v>
      </c>
      <c r="AE172" s="4">
        <f t="shared" si="34"/>
        <v>0</v>
      </c>
      <c r="AF172" s="4">
        <f t="shared" si="35"/>
        <v>0</v>
      </c>
      <c r="AG172" s="4">
        <f t="shared" si="36"/>
        <v>0</v>
      </c>
      <c r="AH172" s="20" t="s">
        <v>661</v>
      </c>
      <c r="AI172" s="14" t="s">
        <v>70</v>
      </c>
      <c r="AJ172" s="14" t="s">
        <v>31</v>
      </c>
      <c r="AK172" s="4" t="s">
        <v>1246</v>
      </c>
      <c r="AL172" s="4" t="s">
        <v>647</v>
      </c>
      <c r="AM172" s="47" t="s">
        <v>656</v>
      </c>
      <c r="AN172" s="7">
        <v>42125</v>
      </c>
      <c r="AO172" s="52">
        <f>(YEAR(AN172)-YEAR(G172))*12+(MONTH(AN172)-MONTH(G172))</f>
        <v>120</v>
      </c>
      <c r="AQ172" s="4" t="s">
        <v>1250</v>
      </c>
      <c r="AR172" s="4" t="s">
        <v>1249</v>
      </c>
      <c r="AS172" s="4" t="s">
        <v>1247</v>
      </c>
      <c r="AT172" s="4" t="s">
        <v>1248</v>
      </c>
    </row>
    <row r="173" spans="1:46" s="4" customFormat="1" x14ac:dyDescent="0.35">
      <c r="A173" s="4" t="s">
        <v>1256</v>
      </c>
      <c r="B173" s="4" t="s">
        <v>31</v>
      </c>
      <c r="C173" s="4" t="s">
        <v>35</v>
      </c>
      <c r="D173" s="4" t="s">
        <v>65</v>
      </c>
      <c r="E173" s="4" t="s">
        <v>657</v>
      </c>
      <c r="F173" s="7">
        <v>37987</v>
      </c>
      <c r="G173" s="7">
        <v>38596</v>
      </c>
      <c r="H173" s="36">
        <f t="shared" si="28"/>
        <v>20</v>
      </c>
      <c r="I173" s="40" t="str">
        <f t="shared" si="31"/>
        <v>Late</v>
      </c>
      <c r="J173" s="47" t="s">
        <v>4</v>
      </c>
      <c r="K173" s="34"/>
      <c r="N173" s="4" t="s">
        <v>4</v>
      </c>
      <c r="O173" s="5"/>
      <c r="P173" s="20"/>
      <c r="Q173" s="20"/>
      <c r="R173" s="25" t="s">
        <v>647</v>
      </c>
      <c r="S173" s="25"/>
      <c r="T173" s="25" t="s">
        <v>647</v>
      </c>
      <c r="U173" s="35"/>
      <c r="V173" s="35"/>
      <c r="W173" s="35"/>
      <c r="X173" s="54" t="s">
        <v>49</v>
      </c>
      <c r="Y173" s="7"/>
      <c r="Z173" s="4">
        <v>165</v>
      </c>
      <c r="AA173" s="7" t="s">
        <v>66</v>
      </c>
      <c r="AB173" s="7" t="s">
        <v>1081</v>
      </c>
      <c r="AC173" s="4">
        <f t="shared" si="32"/>
        <v>1</v>
      </c>
      <c r="AD173" s="4">
        <f t="shared" si="33"/>
        <v>0</v>
      </c>
      <c r="AE173" s="4">
        <f t="shared" si="34"/>
        <v>0</v>
      </c>
      <c r="AF173" s="4">
        <f t="shared" si="35"/>
        <v>0</v>
      </c>
      <c r="AG173" s="4">
        <f t="shared" si="36"/>
        <v>0</v>
      </c>
      <c r="AH173" s="20" t="s">
        <v>661</v>
      </c>
      <c r="AI173" s="14" t="s">
        <v>69</v>
      </c>
      <c r="AJ173" s="14" t="s">
        <v>8</v>
      </c>
      <c r="AK173" s="5"/>
      <c r="AL173" s="4" t="s">
        <v>647</v>
      </c>
      <c r="AM173" s="47" t="s">
        <v>656</v>
      </c>
      <c r="AN173" s="7">
        <v>42125</v>
      </c>
      <c r="AO173" s="52">
        <f>(YEAR(AN173)-YEAR(G173))*12+(MONTH(AN173)-MONTH(G173))</f>
        <v>116</v>
      </c>
    </row>
    <row r="174" spans="1:46" s="4" customFormat="1" x14ac:dyDescent="0.35">
      <c r="A174" s="4" t="s">
        <v>1256</v>
      </c>
      <c r="B174" s="4" t="s">
        <v>31</v>
      </c>
      <c r="C174" s="4" t="s">
        <v>35</v>
      </c>
      <c r="D174" s="4" t="s">
        <v>67</v>
      </c>
      <c r="E174" s="4" t="s">
        <v>657</v>
      </c>
      <c r="F174" s="7">
        <v>38139</v>
      </c>
      <c r="G174" s="7">
        <v>39264</v>
      </c>
      <c r="H174" s="36">
        <f t="shared" si="28"/>
        <v>37</v>
      </c>
      <c r="I174" s="40" t="str">
        <f t="shared" si="31"/>
        <v>Late</v>
      </c>
      <c r="J174" s="47" t="s">
        <v>4</v>
      </c>
      <c r="K174" s="34"/>
      <c r="N174" s="4" t="s">
        <v>4</v>
      </c>
      <c r="O174" s="5"/>
      <c r="P174" s="20"/>
      <c r="Q174" s="20"/>
      <c r="R174" s="25" t="s">
        <v>647</v>
      </c>
      <c r="S174" s="25"/>
      <c r="T174" s="25" t="s">
        <v>647</v>
      </c>
      <c r="U174" s="35"/>
      <c r="V174" s="35"/>
      <c r="W174" s="35"/>
      <c r="X174" s="54" t="s">
        <v>49</v>
      </c>
      <c r="Y174" s="7"/>
      <c r="Z174" s="4">
        <v>647</v>
      </c>
      <c r="AA174" s="7" t="s">
        <v>64</v>
      </c>
      <c r="AB174" s="7" t="s">
        <v>1081</v>
      </c>
      <c r="AC174" s="4">
        <f t="shared" si="32"/>
        <v>1</v>
      </c>
      <c r="AD174" s="4">
        <f t="shared" si="33"/>
        <v>0</v>
      </c>
      <c r="AE174" s="4">
        <f t="shared" si="34"/>
        <v>0</v>
      </c>
      <c r="AF174" s="4">
        <f t="shared" si="35"/>
        <v>0</v>
      </c>
      <c r="AG174" s="4">
        <f t="shared" si="36"/>
        <v>0</v>
      </c>
      <c r="AH174" s="20" t="s">
        <v>661</v>
      </c>
      <c r="AI174" s="14" t="s">
        <v>68</v>
      </c>
      <c r="AJ174" s="14" t="s">
        <v>22</v>
      </c>
      <c r="AK174" s="5"/>
      <c r="AL174" s="4" t="s">
        <v>647</v>
      </c>
      <c r="AM174" s="47" t="s">
        <v>656</v>
      </c>
      <c r="AN174" s="7">
        <v>42125</v>
      </c>
      <c r="AO174" s="52">
        <f>(YEAR(AN174)-YEAR(G174))*12+(MONTH(AN174)-MONTH(G174))</f>
        <v>94</v>
      </c>
    </row>
    <row r="175" spans="1:46" s="4" customFormat="1" x14ac:dyDescent="0.35">
      <c r="A175" s="4" t="s">
        <v>1256</v>
      </c>
      <c r="B175" s="4" t="s">
        <v>31</v>
      </c>
      <c r="C175" s="4" t="s">
        <v>35</v>
      </c>
      <c r="D175" s="4" t="s">
        <v>71</v>
      </c>
      <c r="E175" s="4" t="s">
        <v>38</v>
      </c>
      <c r="F175" s="7">
        <v>38596</v>
      </c>
      <c r="G175" s="7">
        <v>39692</v>
      </c>
      <c r="H175" s="36">
        <f t="shared" si="28"/>
        <v>36</v>
      </c>
      <c r="I175" s="40" t="str">
        <f t="shared" si="31"/>
        <v>Early</v>
      </c>
      <c r="J175" s="47" t="s">
        <v>4</v>
      </c>
      <c r="K175" s="34"/>
      <c r="N175" s="4" t="s">
        <v>4</v>
      </c>
      <c r="O175" s="5"/>
      <c r="P175" s="20"/>
      <c r="Q175" s="20"/>
      <c r="R175" s="25" t="s">
        <v>647</v>
      </c>
      <c r="S175" s="25"/>
      <c r="T175" s="25" t="s">
        <v>647</v>
      </c>
      <c r="U175" s="35"/>
      <c r="V175" s="35"/>
      <c r="W175" s="35"/>
      <c r="X175" s="54" t="s">
        <v>49</v>
      </c>
      <c r="Y175" s="7"/>
      <c r="Z175" s="4">
        <v>757</v>
      </c>
      <c r="AA175" s="7" t="s">
        <v>66</v>
      </c>
      <c r="AB175" s="7" t="s">
        <v>1081</v>
      </c>
      <c r="AC175" s="4">
        <f t="shared" si="32"/>
        <v>1</v>
      </c>
      <c r="AD175" s="4">
        <f t="shared" si="33"/>
        <v>0</v>
      </c>
      <c r="AE175" s="4">
        <f t="shared" si="34"/>
        <v>0</v>
      </c>
      <c r="AF175" s="4">
        <f t="shared" si="35"/>
        <v>0</v>
      </c>
      <c r="AG175" s="4">
        <f t="shared" si="36"/>
        <v>0</v>
      </c>
      <c r="AH175" s="20" t="s">
        <v>661</v>
      </c>
      <c r="AI175" s="14" t="s">
        <v>31</v>
      </c>
      <c r="AJ175" s="14" t="s">
        <v>31</v>
      </c>
      <c r="AK175" s="5"/>
      <c r="AL175" s="4" t="s">
        <v>647</v>
      </c>
      <c r="AM175" s="47" t="s">
        <v>656</v>
      </c>
      <c r="AN175" s="7">
        <v>42125</v>
      </c>
      <c r="AO175" s="52">
        <f>(YEAR(AN175)-YEAR(G175))*12+(MONTH(AN175)-MONTH(G175))</f>
        <v>80</v>
      </c>
    </row>
    <row r="176" spans="1:46" s="4" customFormat="1" x14ac:dyDescent="0.35">
      <c r="A176" s="4" t="s">
        <v>1256</v>
      </c>
      <c r="B176" s="4" t="s">
        <v>31</v>
      </c>
      <c r="C176" s="4" t="s">
        <v>35</v>
      </c>
      <c r="D176" s="4" t="s">
        <v>72</v>
      </c>
      <c r="E176" s="4" t="s">
        <v>657</v>
      </c>
      <c r="F176" s="7">
        <v>39022</v>
      </c>
      <c r="G176" s="7">
        <v>39783</v>
      </c>
      <c r="H176" s="36">
        <f t="shared" si="28"/>
        <v>25</v>
      </c>
      <c r="I176" s="40" t="str">
        <f t="shared" si="31"/>
        <v>Early</v>
      </c>
      <c r="J176" s="47" t="s">
        <v>4</v>
      </c>
      <c r="K176" s="34"/>
      <c r="N176" s="4" t="s">
        <v>4</v>
      </c>
      <c r="O176" s="5"/>
      <c r="P176" s="20"/>
      <c r="Q176" s="20"/>
      <c r="R176" s="25" t="s">
        <v>647</v>
      </c>
      <c r="S176" s="25"/>
      <c r="T176" s="25" t="s">
        <v>647</v>
      </c>
      <c r="U176" s="35"/>
      <c r="V176" s="35"/>
      <c r="W176" s="35"/>
      <c r="X176" s="54" t="s">
        <v>49</v>
      </c>
      <c r="Y176" s="7"/>
      <c r="Z176" s="4">
        <v>420</v>
      </c>
      <c r="AA176" s="7" t="s">
        <v>66</v>
      </c>
      <c r="AB176" s="7" t="s">
        <v>1081</v>
      </c>
      <c r="AC176" s="4">
        <f t="shared" si="32"/>
        <v>1</v>
      </c>
      <c r="AD176" s="4">
        <f t="shared" si="33"/>
        <v>0</v>
      </c>
      <c r="AE176" s="4">
        <f t="shared" si="34"/>
        <v>0</v>
      </c>
      <c r="AF176" s="4">
        <f t="shared" si="35"/>
        <v>0</v>
      </c>
      <c r="AG176" s="4">
        <f t="shared" si="36"/>
        <v>0</v>
      </c>
      <c r="AH176" s="20" t="s">
        <v>661</v>
      </c>
      <c r="AI176" s="14" t="s">
        <v>73</v>
      </c>
      <c r="AJ176" s="14" t="s">
        <v>1177</v>
      </c>
      <c r="AK176" s="5"/>
      <c r="AL176" s="4" t="s">
        <v>647</v>
      </c>
      <c r="AM176" s="47" t="s">
        <v>656</v>
      </c>
      <c r="AN176" s="7">
        <v>42125</v>
      </c>
      <c r="AO176" s="52">
        <f>(YEAR(AN176)-YEAR(G176))*12+(MONTH(AN176)-MONTH(G176))</f>
        <v>77</v>
      </c>
    </row>
    <row r="177" spans="1:46" s="4" customFormat="1" x14ac:dyDescent="0.35">
      <c r="A177" s="4" t="s">
        <v>1256</v>
      </c>
      <c r="B177" s="4" t="s">
        <v>31</v>
      </c>
      <c r="C177" s="4" t="s">
        <v>35</v>
      </c>
      <c r="D177" s="4" t="s">
        <v>74</v>
      </c>
      <c r="E177" s="4" t="s">
        <v>657</v>
      </c>
      <c r="F177" s="7">
        <v>39600</v>
      </c>
      <c r="G177" s="7">
        <v>39783</v>
      </c>
      <c r="H177" s="36">
        <f t="shared" si="28"/>
        <v>6</v>
      </c>
      <c r="I177" s="40" t="str">
        <f t="shared" si="31"/>
        <v>Early</v>
      </c>
      <c r="J177" s="47" t="s">
        <v>4</v>
      </c>
      <c r="K177" s="34"/>
      <c r="N177" s="4" t="s">
        <v>4</v>
      </c>
      <c r="O177" s="5"/>
      <c r="P177" s="20"/>
      <c r="Q177" s="20"/>
      <c r="R177" s="25" t="s">
        <v>647</v>
      </c>
      <c r="S177" s="25"/>
      <c r="T177" s="25" t="s">
        <v>647</v>
      </c>
      <c r="U177" s="35"/>
      <c r="V177" s="35"/>
      <c r="W177" s="35"/>
      <c r="X177" s="54" t="s">
        <v>49</v>
      </c>
      <c r="Y177" s="7"/>
      <c r="Z177" s="4">
        <v>15</v>
      </c>
      <c r="AA177" s="7" t="s">
        <v>66</v>
      </c>
      <c r="AB177" s="7" t="s">
        <v>1081</v>
      </c>
      <c r="AC177" s="4">
        <f t="shared" si="32"/>
        <v>1</v>
      </c>
      <c r="AD177" s="4">
        <f t="shared" si="33"/>
        <v>0</v>
      </c>
      <c r="AE177" s="4">
        <f t="shared" si="34"/>
        <v>0</v>
      </c>
      <c r="AF177" s="4">
        <f t="shared" si="35"/>
        <v>0</v>
      </c>
      <c r="AG177" s="4">
        <f t="shared" si="36"/>
        <v>0</v>
      </c>
      <c r="AH177" s="20" t="s">
        <v>661</v>
      </c>
      <c r="AI177" s="14" t="s">
        <v>73</v>
      </c>
      <c r="AJ177" s="14" t="s">
        <v>1177</v>
      </c>
      <c r="AK177" s="5"/>
      <c r="AL177" s="4" t="s">
        <v>647</v>
      </c>
      <c r="AM177" s="47" t="s">
        <v>656</v>
      </c>
      <c r="AN177" s="7">
        <v>42125</v>
      </c>
      <c r="AO177" s="52">
        <f>(YEAR(AN177)-YEAR(G177))*12+(MONTH(AN177)-MONTH(G177))</f>
        <v>77</v>
      </c>
    </row>
    <row r="178" spans="1:46" s="4" customFormat="1" x14ac:dyDescent="0.35">
      <c r="A178" s="4" t="s">
        <v>1256</v>
      </c>
      <c r="B178" s="4" t="s">
        <v>6</v>
      </c>
      <c r="C178" s="4" t="s">
        <v>5</v>
      </c>
      <c r="D178" s="4" t="s">
        <v>75</v>
      </c>
      <c r="E178" s="4" t="s">
        <v>657</v>
      </c>
      <c r="F178" s="7">
        <v>37500</v>
      </c>
      <c r="G178" s="7">
        <v>37773</v>
      </c>
      <c r="H178" s="36">
        <f t="shared" si="28"/>
        <v>9</v>
      </c>
      <c r="I178" s="40" t="str">
        <f t="shared" si="31"/>
        <v>Late</v>
      </c>
      <c r="J178" s="47" t="s">
        <v>1161</v>
      </c>
      <c r="K178" s="34">
        <v>2</v>
      </c>
      <c r="M178" s="4" t="s">
        <v>779</v>
      </c>
      <c r="N178" s="4">
        <v>17785672</v>
      </c>
      <c r="O178" s="7">
        <v>39326</v>
      </c>
      <c r="P178" s="20">
        <f>(YEAR(O178)-YEAR(G178))*12+(MONTH(O178)-MONTH(G178))</f>
        <v>51</v>
      </c>
      <c r="Q178" s="20">
        <f>(YEAR(O178)-YEAR(G178))*12+(MONTH(O178)-MONTH(G178))</f>
        <v>51</v>
      </c>
      <c r="R178" s="25" t="s">
        <v>647</v>
      </c>
      <c r="S178" s="25"/>
      <c r="T178" s="25" t="s">
        <v>647</v>
      </c>
      <c r="U178" s="35"/>
      <c r="V178" s="35">
        <v>18</v>
      </c>
      <c r="W178" s="35">
        <v>18</v>
      </c>
      <c r="X178" s="54" t="s">
        <v>49</v>
      </c>
      <c r="Y178" s="7"/>
      <c r="Z178" s="4">
        <v>20</v>
      </c>
      <c r="AA178" s="7" t="s">
        <v>76</v>
      </c>
      <c r="AB178" s="7" t="s">
        <v>1081</v>
      </c>
      <c r="AC178" s="4">
        <f t="shared" si="32"/>
        <v>1</v>
      </c>
      <c r="AD178" s="4">
        <f t="shared" si="33"/>
        <v>0</v>
      </c>
      <c r="AE178" s="4">
        <f t="shared" si="34"/>
        <v>0</v>
      </c>
      <c r="AF178" s="4">
        <f t="shared" si="35"/>
        <v>0</v>
      </c>
      <c r="AG178" s="4">
        <f t="shared" si="36"/>
        <v>0</v>
      </c>
      <c r="AH178" s="20" t="s">
        <v>661</v>
      </c>
      <c r="AI178" s="14" t="s">
        <v>6</v>
      </c>
      <c r="AJ178" s="14" t="s">
        <v>6</v>
      </c>
      <c r="AK178" s="5"/>
      <c r="AL178" s="4" t="s">
        <v>647</v>
      </c>
      <c r="AM178" s="47" t="s">
        <v>780</v>
      </c>
      <c r="AN178" s="7">
        <v>42217</v>
      </c>
      <c r="AO178" s="52">
        <f>(YEAR(AN178)-YEAR(G178))*12+(MONTH(AN178)-MONTH(G178))</f>
        <v>146</v>
      </c>
    </row>
    <row r="179" spans="1:46" s="4" customFormat="1" x14ac:dyDescent="0.35">
      <c r="A179" s="4" t="s">
        <v>1256</v>
      </c>
      <c r="B179" s="4" t="s">
        <v>6</v>
      </c>
      <c r="C179" s="4" t="s">
        <v>5</v>
      </c>
      <c r="D179" s="4" t="s">
        <v>77</v>
      </c>
      <c r="E179" s="4" t="s">
        <v>657</v>
      </c>
      <c r="F179" s="7">
        <v>38261</v>
      </c>
      <c r="G179" s="7">
        <v>38718</v>
      </c>
      <c r="H179" s="36">
        <f t="shared" si="28"/>
        <v>15</v>
      </c>
      <c r="I179" s="40" t="str">
        <f t="shared" si="31"/>
        <v>Late</v>
      </c>
      <c r="J179" s="47" t="s">
        <v>4</v>
      </c>
      <c r="K179" s="34"/>
      <c r="N179" s="4" t="s">
        <v>4</v>
      </c>
      <c r="O179" s="5"/>
      <c r="P179" s="20"/>
      <c r="Q179" s="20"/>
      <c r="R179" s="25" t="s">
        <v>647</v>
      </c>
      <c r="S179" s="25"/>
      <c r="T179" s="25" t="s">
        <v>647</v>
      </c>
      <c r="U179" s="35"/>
      <c r="V179" s="35"/>
      <c r="W179" s="35"/>
      <c r="X179" s="54" t="s">
        <v>49</v>
      </c>
      <c r="Y179" s="7"/>
      <c r="Z179" s="4">
        <v>152</v>
      </c>
      <c r="AA179" s="7" t="s">
        <v>76</v>
      </c>
      <c r="AB179" s="7" t="s">
        <v>1081</v>
      </c>
      <c r="AC179" s="4">
        <f t="shared" si="32"/>
        <v>1</v>
      </c>
      <c r="AD179" s="4">
        <f t="shared" si="33"/>
        <v>0</v>
      </c>
      <c r="AE179" s="4">
        <f t="shared" si="34"/>
        <v>0</v>
      </c>
      <c r="AF179" s="4">
        <f t="shared" si="35"/>
        <v>0</v>
      </c>
      <c r="AG179" s="4">
        <f t="shared" si="36"/>
        <v>0</v>
      </c>
      <c r="AH179" s="20" t="s">
        <v>661</v>
      </c>
      <c r="AI179" s="14" t="s">
        <v>78</v>
      </c>
      <c r="AJ179" s="14" t="s">
        <v>371</v>
      </c>
      <c r="AK179" s="5"/>
      <c r="AL179" s="4" t="s">
        <v>647</v>
      </c>
      <c r="AM179" s="47" t="s">
        <v>780</v>
      </c>
      <c r="AN179" s="7">
        <v>42217</v>
      </c>
      <c r="AO179" s="52">
        <f>(YEAR(AN179)-YEAR(G179))*12+(MONTH(AN179)-MONTH(G179))</f>
        <v>115</v>
      </c>
    </row>
    <row r="180" spans="1:46" s="4" customFormat="1" x14ac:dyDescent="0.35">
      <c r="A180" s="4" t="s">
        <v>1256</v>
      </c>
      <c r="B180" s="4" t="s">
        <v>6</v>
      </c>
      <c r="C180" s="4" t="s">
        <v>5</v>
      </c>
      <c r="D180" s="4" t="s">
        <v>79</v>
      </c>
      <c r="E180" s="4" t="s">
        <v>657</v>
      </c>
      <c r="F180" s="7">
        <v>38473</v>
      </c>
      <c r="G180" s="7">
        <v>38777</v>
      </c>
      <c r="H180" s="36">
        <f t="shared" si="28"/>
        <v>10</v>
      </c>
      <c r="I180" s="40" t="str">
        <f t="shared" si="31"/>
        <v>Late</v>
      </c>
      <c r="J180" s="47" t="s">
        <v>1161</v>
      </c>
      <c r="K180" s="34">
        <v>0</v>
      </c>
      <c r="L180" s="4" t="s">
        <v>661</v>
      </c>
      <c r="M180" s="4" t="s">
        <v>770</v>
      </c>
      <c r="N180" s="4">
        <v>22813235</v>
      </c>
      <c r="O180" s="7">
        <v>41275</v>
      </c>
      <c r="P180" s="20">
        <f>(YEAR(O180)-YEAR(G180))*12+(MONTH(O180)-MONTH(G180))</f>
        <v>82</v>
      </c>
      <c r="Q180" s="20">
        <f>(YEAR(O180)-YEAR(G180))*12+(MONTH(O180)-MONTH(G180))</f>
        <v>82</v>
      </c>
      <c r="R180" s="25" t="s">
        <v>647</v>
      </c>
      <c r="S180" s="25"/>
      <c r="T180" s="25" t="s">
        <v>647</v>
      </c>
      <c r="U180" s="35"/>
      <c r="V180" s="35">
        <v>157</v>
      </c>
      <c r="W180" s="35">
        <v>157</v>
      </c>
      <c r="X180" s="54" t="s">
        <v>49</v>
      </c>
      <c r="Y180" s="7"/>
      <c r="Z180" s="4">
        <v>157</v>
      </c>
      <c r="AA180" s="7" t="s">
        <v>76</v>
      </c>
      <c r="AB180" s="7" t="s">
        <v>1081</v>
      </c>
      <c r="AC180" s="4">
        <f t="shared" si="32"/>
        <v>1</v>
      </c>
      <c r="AD180" s="4">
        <f t="shared" si="33"/>
        <v>0</v>
      </c>
      <c r="AE180" s="4">
        <f t="shared" si="34"/>
        <v>0</v>
      </c>
      <c r="AF180" s="4">
        <f t="shared" si="35"/>
        <v>0</v>
      </c>
      <c r="AG180" s="4">
        <f t="shared" si="36"/>
        <v>0</v>
      </c>
      <c r="AH180" s="20" t="s">
        <v>661</v>
      </c>
      <c r="AI180" s="14" t="s">
        <v>80</v>
      </c>
      <c r="AJ180" s="14" t="s">
        <v>6</v>
      </c>
      <c r="AK180" s="5"/>
      <c r="AL180" s="4" t="s">
        <v>647</v>
      </c>
      <c r="AM180" s="47" t="s">
        <v>668</v>
      </c>
      <c r="AN180" s="7">
        <v>42217</v>
      </c>
      <c r="AO180" s="52">
        <f>(YEAR(AN180)-YEAR(G180))*12+(MONTH(AN180)-MONTH(G180))</f>
        <v>113</v>
      </c>
    </row>
    <row r="181" spans="1:46" s="4" customFormat="1" x14ac:dyDescent="0.35">
      <c r="A181" s="4" t="s">
        <v>1256</v>
      </c>
      <c r="B181" s="4" t="s">
        <v>6</v>
      </c>
      <c r="C181" s="4" t="s">
        <v>5</v>
      </c>
      <c r="D181" s="4" t="s">
        <v>81</v>
      </c>
      <c r="E181" s="4" t="s">
        <v>659</v>
      </c>
      <c r="F181" s="7">
        <v>38443</v>
      </c>
      <c r="G181" s="7">
        <v>38869</v>
      </c>
      <c r="H181" s="36">
        <f t="shared" si="28"/>
        <v>14</v>
      </c>
      <c r="I181" s="40" t="str">
        <f t="shared" si="31"/>
        <v>Late</v>
      </c>
      <c r="J181" s="47" t="s">
        <v>4</v>
      </c>
      <c r="K181" s="34"/>
      <c r="N181" s="4" t="s">
        <v>4</v>
      </c>
      <c r="O181" s="5"/>
      <c r="P181" s="20"/>
      <c r="Q181" s="20"/>
      <c r="R181" s="25" t="s">
        <v>647</v>
      </c>
      <c r="S181" s="25"/>
      <c r="T181" s="25" t="s">
        <v>647</v>
      </c>
      <c r="U181" s="35"/>
      <c r="V181" s="35"/>
      <c r="W181" s="35"/>
      <c r="X181" s="54" t="s">
        <v>49</v>
      </c>
      <c r="Y181" s="7"/>
      <c r="Z181" s="4">
        <v>15</v>
      </c>
      <c r="AA181" s="7" t="s">
        <v>76</v>
      </c>
      <c r="AB181" s="7" t="s">
        <v>1081</v>
      </c>
      <c r="AC181" s="4">
        <f t="shared" si="32"/>
        <v>1</v>
      </c>
      <c r="AD181" s="4">
        <f t="shared" si="33"/>
        <v>0</v>
      </c>
      <c r="AE181" s="4">
        <f t="shared" si="34"/>
        <v>0</v>
      </c>
      <c r="AF181" s="4">
        <f t="shared" si="35"/>
        <v>0</v>
      </c>
      <c r="AG181" s="4">
        <f t="shared" si="36"/>
        <v>0</v>
      </c>
      <c r="AH181" s="20" t="s">
        <v>661</v>
      </c>
      <c r="AI181" s="14" t="s">
        <v>6</v>
      </c>
      <c r="AJ181" s="14" t="s">
        <v>6</v>
      </c>
      <c r="AK181" s="5"/>
      <c r="AL181" s="4" t="s">
        <v>647</v>
      </c>
      <c r="AM181" s="47" t="s">
        <v>780</v>
      </c>
      <c r="AN181" s="7">
        <v>42217</v>
      </c>
      <c r="AO181" s="52">
        <f>(YEAR(AN181)-YEAR(G181))*12+(MONTH(AN181)-MONTH(G181))</f>
        <v>110</v>
      </c>
    </row>
    <row r="182" spans="1:46" s="4" customFormat="1" x14ac:dyDescent="0.35">
      <c r="A182" s="4" t="s">
        <v>1256</v>
      </c>
      <c r="B182" s="4" t="s">
        <v>6</v>
      </c>
      <c r="C182" s="4" t="s">
        <v>5</v>
      </c>
      <c r="D182" s="4" t="s">
        <v>82</v>
      </c>
      <c r="E182" s="4" t="s">
        <v>657</v>
      </c>
      <c r="F182" s="7">
        <v>38657</v>
      </c>
      <c r="G182" s="7">
        <v>38869</v>
      </c>
      <c r="H182" s="36">
        <f t="shared" si="28"/>
        <v>7</v>
      </c>
      <c r="I182" s="40" t="str">
        <f t="shared" si="31"/>
        <v>Late</v>
      </c>
      <c r="J182" s="47" t="s">
        <v>1161</v>
      </c>
      <c r="K182" s="34">
        <v>1</v>
      </c>
      <c r="M182" s="4" t="s">
        <v>778</v>
      </c>
      <c r="N182" s="4">
        <v>20592253</v>
      </c>
      <c r="O182" s="7">
        <v>40391</v>
      </c>
      <c r="P182" s="20">
        <f t="shared" ref="P182:P188" si="37">(YEAR(O182)-YEAR(G182))*12+(MONTH(O182)-MONTH(G182))</f>
        <v>50</v>
      </c>
      <c r="Q182" s="20">
        <f>(YEAR(O182)-YEAR(G182))*12+(MONTH(O182)-MONTH(G182))</f>
        <v>50</v>
      </c>
      <c r="R182" s="25" t="s">
        <v>647</v>
      </c>
      <c r="S182" s="25"/>
      <c r="T182" s="25" t="s">
        <v>647</v>
      </c>
      <c r="U182" s="35"/>
      <c r="V182" s="35">
        <v>208</v>
      </c>
      <c r="W182" s="35">
        <v>208</v>
      </c>
      <c r="X182" s="54" t="s">
        <v>49</v>
      </c>
      <c r="Y182" s="7"/>
      <c r="Z182" s="4">
        <v>210</v>
      </c>
      <c r="AA182" s="7" t="s">
        <v>76</v>
      </c>
      <c r="AB182" s="7" t="s">
        <v>1081</v>
      </c>
      <c r="AC182" s="4">
        <f t="shared" si="32"/>
        <v>1</v>
      </c>
      <c r="AD182" s="4">
        <f t="shared" si="33"/>
        <v>0</v>
      </c>
      <c r="AE182" s="4">
        <f t="shared" si="34"/>
        <v>0</v>
      </c>
      <c r="AF182" s="4">
        <f t="shared" si="35"/>
        <v>0</v>
      </c>
      <c r="AG182" s="4">
        <f t="shared" si="36"/>
        <v>0</v>
      </c>
      <c r="AH182" s="20" t="s">
        <v>661</v>
      </c>
      <c r="AI182" s="14" t="s">
        <v>6</v>
      </c>
      <c r="AJ182" s="14" t="s">
        <v>6</v>
      </c>
      <c r="AK182" s="5"/>
      <c r="AL182" s="4" t="s">
        <v>647</v>
      </c>
      <c r="AM182" s="47" t="s">
        <v>668</v>
      </c>
      <c r="AN182" s="7">
        <v>42217</v>
      </c>
      <c r="AO182" s="52">
        <f>(YEAR(AN182)-YEAR(G182))*12+(MONTH(AN182)-MONTH(G182))</f>
        <v>110</v>
      </c>
    </row>
    <row r="183" spans="1:46" s="4" customFormat="1" x14ac:dyDescent="0.35">
      <c r="A183" s="4" t="s">
        <v>1256</v>
      </c>
      <c r="B183" s="4" t="s">
        <v>6</v>
      </c>
      <c r="C183" s="4" t="s">
        <v>5</v>
      </c>
      <c r="D183" s="4" t="s">
        <v>83</v>
      </c>
      <c r="E183" s="4" t="s">
        <v>662</v>
      </c>
      <c r="F183" s="7">
        <v>39022</v>
      </c>
      <c r="G183" s="7">
        <v>39356</v>
      </c>
      <c r="H183" s="36">
        <f t="shared" si="28"/>
        <v>11</v>
      </c>
      <c r="I183" s="40" t="str">
        <f t="shared" si="31"/>
        <v>Late</v>
      </c>
      <c r="J183" s="47" t="s">
        <v>653</v>
      </c>
      <c r="K183" s="34">
        <v>3</v>
      </c>
      <c r="M183" s="4" t="s">
        <v>781</v>
      </c>
      <c r="N183" s="4" t="s">
        <v>653</v>
      </c>
      <c r="O183" s="7">
        <v>40087</v>
      </c>
      <c r="P183" s="20">
        <f t="shared" si="37"/>
        <v>24</v>
      </c>
      <c r="Q183" s="20"/>
      <c r="R183" s="25" t="s">
        <v>647</v>
      </c>
      <c r="S183" s="25"/>
      <c r="T183" s="25" t="s">
        <v>647</v>
      </c>
      <c r="U183" s="35"/>
      <c r="V183" s="35">
        <v>50</v>
      </c>
      <c r="W183" s="35"/>
      <c r="X183" s="54" t="s">
        <v>49</v>
      </c>
      <c r="Y183" s="7"/>
      <c r="Z183" s="4">
        <v>50</v>
      </c>
      <c r="AA183" s="7" t="s">
        <v>76</v>
      </c>
      <c r="AB183" s="7" t="s">
        <v>1081</v>
      </c>
      <c r="AC183" s="4">
        <f t="shared" si="32"/>
        <v>1</v>
      </c>
      <c r="AD183" s="4">
        <f t="shared" si="33"/>
        <v>0</v>
      </c>
      <c r="AE183" s="4">
        <f t="shared" si="34"/>
        <v>0</v>
      </c>
      <c r="AF183" s="4">
        <f t="shared" si="35"/>
        <v>0</v>
      </c>
      <c r="AG183" s="4">
        <f t="shared" si="36"/>
        <v>0</v>
      </c>
      <c r="AH183" s="20" t="s">
        <v>661</v>
      </c>
      <c r="AI183" s="14" t="s">
        <v>84</v>
      </c>
      <c r="AJ183" s="14" t="s">
        <v>6</v>
      </c>
      <c r="AK183" s="5"/>
      <c r="AL183" s="4" t="s">
        <v>647</v>
      </c>
      <c r="AM183" s="47" t="s">
        <v>780</v>
      </c>
      <c r="AN183" s="7">
        <v>42217</v>
      </c>
      <c r="AO183" s="52">
        <f>(YEAR(AN183)-YEAR(G183))*12+(MONTH(AN183)-MONTH(G183))</f>
        <v>94</v>
      </c>
      <c r="AP183" s="4">
        <v>70037323</v>
      </c>
      <c r="AQ183" s="4" t="s">
        <v>782</v>
      </c>
      <c r="AR183" s="4" t="s">
        <v>783</v>
      </c>
      <c r="AS183" s="4" t="s">
        <v>784</v>
      </c>
      <c r="AT183" s="4" t="s">
        <v>1215</v>
      </c>
    </row>
    <row r="184" spans="1:46" s="4" customFormat="1" x14ac:dyDescent="0.35">
      <c r="A184" s="4" t="s">
        <v>1256</v>
      </c>
      <c r="B184" s="4" t="s">
        <v>6</v>
      </c>
      <c r="C184" s="4" t="s">
        <v>5</v>
      </c>
      <c r="D184" s="4" t="s">
        <v>85</v>
      </c>
      <c r="E184" s="4" t="s">
        <v>662</v>
      </c>
      <c r="F184" s="7">
        <v>39022</v>
      </c>
      <c r="G184" s="7">
        <v>39448</v>
      </c>
      <c r="H184" s="36">
        <f t="shared" si="28"/>
        <v>14</v>
      </c>
      <c r="I184" s="40" t="str">
        <f t="shared" si="31"/>
        <v>Late</v>
      </c>
      <c r="J184" s="47" t="s">
        <v>653</v>
      </c>
      <c r="K184" s="34">
        <v>3</v>
      </c>
      <c r="M184" s="4" t="s">
        <v>781</v>
      </c>
      <c r="N184" s="4" t="s">
        <v>653</v>
      </c>
      <c r="O184" s="7">
        <v>40087</v>
      </c>
      <c r="P184" s="20">
        <f t="shared" si="37"/>
        <v>21</v>
      </c>
      <c r="Q184" s="20"/>
      <c r="R184" s="25" t="s">
        <v>647</v>
      </c>
      <c r="S184" s="25"/>
      <c r="T184" s="25" t="s">
        <v>647</v>
      </c>
      <c r="U184" s="35"/>
      <c r="V184" s="35">
        <v>56</v>
      </c>
      <c r="W184" s="35"/>
      <c r="X184" s="54" t="s">
        <v>49</v>
      </c>
      <c r="Y184" s="7"/>
      <c r="Z184" s="4">
        <v>56</v>
      </c>
      <c r="AA184" s="7" t="s">
        <v>76</v>
      </c>
      <c r="AB184" s="7" t="s">
        <v>1081</v>
      </c>
      <c r="AC184" s="4">
        <f t="shared" si="32"/>
        <v>1</v>
      </c>
      <c r="AD184" s="4">
        <f t="shared" si="33"/>
        <v>0</v>
      </c>
      <c r="AE184" s="4">
        <f t="shared" si="34"/>
        <v>0</v>
      </c>
      <c r="AF184" s="4">
        <f t="shared" si="35"/>
        <v>0</v>
      </c>
      <c r="AG184" s="4">
        <f t="shared" si="36"/>
        <v>0</v>
      </c>
      <c r="AH184" s="20" t="s">
        <v>661</v>
      </c>
      <c r="AI184" s="14" t="s">
        <v>84</v>
      </c>
      <c r="AJ184" s="14" t="s">
        <v>6</v>
      </c>
      <c r="AK184" s="5"/>
      <c r="AL184" s="4" t="s">
        <v>647</v>
      </c>
      <c r="AM184" s="47" t="s">
        <v>780</v>
      </c>
      <c r="AN184" s="7">
        <v>42217</v>
      </c>
      <c r="AO184" s="52">
        <f>(YEAR(AN184)-YEAR(G184))*12+(MONTH(AN184)-MONTH(G184))</f>
        <v>91</v>
      </c>
      <c r="AP184" s="4">
        <v>70037323</v>
      </c>
      <c r="AQ184" s="4" t="s">
        <v>782</v>
      </c>
      <c r="AR184" s="4" t="s">
        <v>783</v>
      </c>
      <c r="AS184" s="4" t="s">
        <v>784</v>
      </c>
      <c r="AT184" s="4" t="s">
        <v>1215</v>
      </c>
    </row>
    <row r="185" spans="1:46" s="4" customFormat="1" x14ac:dyDescent="0.35">
      <c r="A185" s="4" t="s">
        <v>1256</v>
      </c>
      <c r="B185" s="4" t="s">
        <v>6</v>
      </c>
      <c r="C185" s="4" t="s">
        <v>5</v>
      </c>
      <c r="D185" s="4" t="s">
        <v>86</v>
      </c>
      <c r="E185" s="4" t="s">
        <v>659</v>
      </c>
      <c r="F185" s="7">
        <v>39630</v>
      </c>
      <c r="G185" s="7">
        <v>39722</v>
      </c>
      <c r="H185" s="36">
        <f t="shared" si="28"/>
        <v>3</v>
      </c>
      <c r="I185" s="40" t="str">
        <f t="shared" si="31"/>
        <v>Early</v>
      </c>
      <c r="J185" s="47" t="s">
        <v>1161</v>
      </c>
      <c r="K185" s="34">
        <v>0</v>
      </c>
      <c r="L185" s="4" t="s">
        <v>661</v>
      </c>
      <c r="M185" s="4" t="s">
        <v>771</v>
      </c>
      <c r="N185" s="4">
        <v>20887370</v>
      </c>
      <c r="O185" s="7">
        <v>40575</v>
      </c>
      <c r="P185" s="20">
        <f t="shared" si="37"/>
        <v>28</v>
      </c>
      <c r="Q185" s="20">
        <f>(YEAR(O185)-YEAR(G185))*12+(MONTH(O185)-MONTH(G185))</f>
        <v>28</v>
      </c>
      <c r="R185" s="25" t="s">
        <v>647</v>
      </c>
      <c r="S185" s="25"/>
      <c r="T185" s="25" t="s">
        <v>647</v>
      </c>
      <c r="U185" s="35"/>
      <c r="V185" s="35">
        <v>16</v>
      </c>
      <c r="W185" s="35">
        <v>16</v>
      </c>
      <c r="X185" s="54" t="s">
        <v>49</v>
      </c>
      <c r="Y185" s="7"/>
      <c r="Z185" s="4">
        <v>20</v>
      </c>
      <c r="AA185" s="7" t="s">
        <v>76</v>
      </c>
      <c r="AB185" s="7" t="s">
        <v>1081</v>
      </c>
      <c r="AC185" s="4">
        <f t="shared" si="32"/>
        <v>1</v>
      </c>
      <c r="AD185" s="4">
        <f t="shared" si="33"/>
        <v>0</v>
      </c>
      <c r="AE185" s="4">
        <f t="shared" si="34"/>
        <v>0</v>
      </c>
      <c r="AF185" s="4">
        <f t="shared" si="35"/>
        <v>0</v>
      </c>
      <c r="AG185" s="4">
        <f t="shared" si="36"/>
        <v>0</v>
      </c>
      <c r="AH185" s="20" t="s">
        <v>661</v>
      </c>
      <c r="AI185" s="14" t="s">
        <v>6</v>
      </c>
      <c r="AJ185" s="14" t="s">
        <v>6</v>
      </c>
      <c r="AK185" s="5"/>
      <c r="AL185" s="4" t="s">
        <v>647</v>
      </c>
      <c r="AM185" s="47" t="s">
        <v>668</v>
      </c>
      <c r="AN185" s="7">
        <v>42217</v>
      </c>
      <c r="AO185" s="52">
        <f>(YEAR(AN185)-YEAR(G185))*12+(MONTH(AN185)-MONTH(G185))</f>
        <v>82</v>
      </c>
    </row>
    <row r="186" spans="1:46" s="4" customFormat="1" x14ac:dyDescent="0.35">
      <c r="A186" s="4" t="s">
        <v>1256</v>
      </c>
      <c r="B186" s="4" t="s">
        <v>6</v>
      </c>
      <c r="C186" s="4" t="s">
        <v>5</v>
      </c>
      <c r="D186" s="4" t="s">
        <v>87</v>
      </c>
      <c r="E186" s="4" t="s">
        <v>662</v>
      </c>
      <c r="F186" s="7">
        <v>39356</v>
      </c>
      <c r="G186" s="7">
        <v>39753</v>
      </c>
      <c r="H186" s="36">
        <f t="shared" si="28"/>
        <v>13</v>
      </c>
      <c r="I186" s="40" t="str">
        <f t="shared" si="31"/>
        <v>Early</v>
      </c>
      <c r="J186" s="47" t="s">
        <v>1161</v>
      </c>
      <c r="K186" s="34">
        <v>0</v>
      </c>
      <c r="L186" s="4" t="s">
        <v>661</v>
      </c>
      <c r="M186" s="4" t="s">
        <v>772</v>
      </c>
      <c r="N186" s="4">
        <v>24116853</v>
      </c>
      <c r="O186" s="7">
        <v>41640</v>
      </c>
      <c r="P186" s="20">
        <f t="shared" si="37"/>
        <v>62</v>
      </c>
      <c r="Q186" s="20">
        <f>(YEAR(O186)-YEAR(G186))*12+(MONTH(O186)-MONTH(G186))</f>
        <v>62</v>
      </c>
      <c r="R186" s="25" t="s">
        <v>647</v>
      </c>
      <c r="S186" s="25"/>
      <c r="T186" s="25" t="s">
        <v>647</v>
      </c>
      <c r="U186" s="35"/>
      <c r="V186" s="35">
        <v>480</v>
      </c>
      <c r="W186" s="35">
        <v>480</v>
      </c>
      <c r="X186" s="54" t="s">
        <v>49</v>
      </c>
      <c r="Y186" s="7"/>
      <c r="Z186" s="4">
        <v>480</v>
      </c>
      <c r="AA186" s="7" t="s">
        <v>76</v>
      </c>
      <c r="AB186" s="7" t="s">
        <v>1081</v>
      </c>
      <c r="AC186" s="4">
        <f t="shared" si="32"/>
        <v>1</v>
      </c>
      <c r="AD186" s="4">
        <f t="shared" si="33"/>
        <v>0</v>
      </c>
      <c r="AE186" s="4">
        <f t="shared" si="34"/>
        <v>0</v>
      </c>
      <c r="AF186" s="4">
        <f t="shared" si="35"/>
        <v>0</v>
      </c>
      <c r="AG186" s="4">
        <f t="shared" si="36"/>
        <v>0</v>
      </c>
      <c r="AH186" s="20" t="s">
        <v>661</v>
      </c>
      <c r="AI186" s="14" t="s">
        <v>6</v>
      </c>
      <c r="AJ186" s="14" t="s">
        <v>6</v>
      </c>
      <c r="AK186" s="5"/>
      <c r="AL186" s="4" t="s">
        <v>647</v>
      </c>
      <c r="AM186" s="47" t="s">
        <v>668</v>
      </c>
      <c r="AN186" s="7">
        <v>42217</v>
      </c>
      <c r="AO186" s="52">
        <f>(YEAR(AN186)-YEAR(G186))*12+(MONTH(AN186)-MONTH(G186))</f>
        <v>81</v>
      </c>
    </row>
    <row r="187" spans="1:46" s="4" customFormat="1" x14ac:dyDescent="0.35">
      <c r="A187" s="4" t="s">
        <v>1256</v>
      </c>
      <c r="B187" s="4" t="s">
        <v>6</v>
      </c>
      <c r="C187" s="4" t="s">
        <v>5</v>
      </c>
      <c r="D187" s="4" t="s">
        <v>88</v>
      </c>
      <c r="E187" s="4" t="s">
        <v>662</v>
      </c>
      <c r="F187" s="7">
        <v>39326</v>
      </c>
      <c r="G187" s="7">
        <v>39783</v>
      </c>
      <c r="H187" s="36">
        <f t="shared" si="28"/>
        <v>15</v>
      </c>
      <c r="I187" s="40" t="str">
        <f t="shared" si="31"/>
        <v>Early</v>
      </c>
      <c r="J187" s="47" t="s">
        <v>1161</v>
      </c>
      <c r="K187" s="34">
        <v>0</v>
      </c>
      <c r="L187" s="4" t="s">
        <v>661</v>
      </c>
      <c r="M187" s="4" t="s">
        <v>773</v>
      </c>
      <c r="N187" s="4">
        <v>24446953</v>
      </c>
      <c r="O187" s="7">
        <v>41640</v>
      </c>
      <c r="P187" s="20">
        <f t="shared" si="37"/>
        <v>61</v>
      </c>
      <c r="Q187" s="20">
        <f>(YEAR(O187)-YEAR(G187))*12+(MONTH(O187)-MONTH(G187))</f>
        <v>61</v>
      </c>
      <c r="R187" s="25" t="s">
        <v>647</v>
      </c>
      <c r="S187" s="25"/>
      <c r="T187" s="25" t="s">
        <v>647</v>
      </c>
      <c r="U187" s="35"/>
      <c r="V187" s="35">
        <v>400</v>
      </c>
      <c r="W187" s="35">
        <v>400</v>
      </c>
      <c r="X187" s="54" t="s">
        <v>49</v>
      </c>
      <c r="Y187" s="7"/>
      <c r="Z187" s="4">
        <v>400</v>
      </c>
      <c r="AA187" s="7" t="s">
        <v>76</v>
      </c>
      <c r="AB187" s="7" t="s">
        <v>1081</v>
      </c>
      <c r="AC187" s="4">
        <f t="shared" si="32"/>
        <v>1</v>
      </c>
      <c r="AD187" s="4">
        <f t="shared" si="33"/>
        <v>0</v>
      </c>
      <c r="AE187" s="4">
        <f t="shared" si="34"/>
        <v>0</v>
      </c>
      <c r="AF187" s="4">
        <f t="shared" si="35"/>
        <v>0</v>
      </c>
      <c r="AG187" s="4">
        <f t="shared" si="36"/>
        <v>0</v>
      </c>
      <c r="AH187" s="20" t="s">
        <v>661</v>
      </c>
      <c r="AI187" s="14" t="s">
        <v>6</v>
      </c>
      <c r="AJ187" s="14" t="s">
        <v>6</v>
      </c>
      <c r="AK187" s="5"/>
      <c r="AL187" s="4" t="s">
        <v>647</v>
      </c>
      <c r="AM187" s="47" t="s">
        <v>668</v>
      </c>
      <c r="AN187" s="7">
        <v>42217</v>
      </c>
      <c r="AO187" s="52">
        <f>(YEAR(AN187)-YEAR(G187))*12+(MONTH(AN187)-MONTH(G187))</f>
        <v>80</v>
      </c>
    </row>
    <row r="188" spans="1:46" s="4" customFormat="1" x14ac:dyDescent="0.35">
      <c r="A188" s="4" t="s">
        <v>1256</v>
      </c>
      <c r="B188" s="4" t="s">
        <v>6</v>
      </c>
      <c r="C188" s="4" t="s">
        <v>5</v>
      </c>
      <c r="D188" s="4" t="s">
        <v>89</v>
      </c>
      <c r="E188" s="4" t="s">
        <v>662</v>
      </c>
      <c r="F188" s="7">
        <v>39326</v>
      </c>
      <c r="G188" s="7">
        <v>39845</v>
      </c>
      <c r="H188" s="36">
        <f t="shared" si="28"/>
        <v>17</v>
      </c>
      <c r="I188" s="40" t="str">
        <f t="shared" si="31"/>
        <v>Early</v>
      </c>
      <c r="J188" s="47" t="s">
        <v>1161</v>
      </c>
      <c r="K188" s="34">
        <v>0</v>
      </c>
      <c r="L188" s="4" t="s">
        <v>661</v>
      </c>
      <c r="M188" s="4" t="s">
        <v>774</v>
      </c>
      <c r="N188" s="4">
        <v>24256083</v>
      </c>
      <c r="O188" s="7">
        <v>41640</v>
      </c>
      <c r="P188" s="20">
        <f t="shared" si="37"/>
        <v>59</v>
      </c>
      <c r="Q188" s="20">
        <f>(YEAR(O188)-YEAR(G188))*12+(MONTH(O188)-MONTH(G188))</f>
        <v>59</v>
      </c>
      <c r="R188" s="25" t="s">
        <v>647</v>
      </c>
      <c r="S188" s="25"/>
      <c r="T188" s="25" t="s">
        <v>647</v>
      </c>
      <c r="U188" s="35"/>
      <c r="V188" s="35">
        <v>399</v>
      </c>
      <c r="W188" s="35">
        <v>399</v>
      </c>
      <c r="X188" s="54" t="s">
        <v>49</v>
      </c>
      <c r="Y188" s="7"/>
      <c r="Z188" s="4">
        <v>398</v>
      </c>
      <c r="AA188" s="7" t="s">
        <v>76</v>
      </c>
      <c r="AB188" s="7" t="s">
        <v>1081</v>
      </c>
      <c r="AC188" s="4">
        <f t="shared" si="32"/>
        <v>1</v>
      </c>
      <c r="AD188" s="4">
        <f t="shared" si="33"/>
        <v>0</v>
      </c>
      <c r="AE188" s="4">
        <f t="shared" si="34"/>
        <v>0</v>
      </c>
      <c r="AF188" s="4">
        <f t="shared" si="35"/>
        <v>0</v>
      </c>
      <c r="AG188" s="4">
        <f t="shared" si="36"/>
        <v>0</v>
      </c>
      <c r="AH188" s="20" t="s">
        <v>661</v>
      </c>
      <c r="AI188" s="14" t="s">
        <v>6</v>
      </c>
      <c r="AJ188" s="14" t="s">
        <v>6</v>
      </c>
      <c r="AK188" s="5"/>
      <c r="AL188" s="4" t="s">
        <v>647</v>
      </c>
      <c r="AM188" s="47" t="s">
        <v>668</v>
      </c>
      <c r="AN188" s="7">
        <v>42217</v>
      </c>
      <c r="AO188" s="52">
        <f>(YEAR(AN188)-YEAR(G188))*12+(MONTH(AN188)-MONTH(G188))</f>
        <v>78</v>
      </c>
    </row>
    <row r="189" spans="1:46" s="4" customFormat="1" x14ac:dyDescent="0.35">
      <c r="A189" s="4" t="s">
        <v>1256</v>
      </c>
      <c r="B189" s="4" t="s">
        <v>6</v>
      </c>
      <c r="C189" s="4" t="s">
        <v>5</v>
      </c>
      <c r="D189" s="4" t="s">
        <v>90</v>
      </c>
      <c r="E189" s="4" t="s">
        <v>662</v>
      </c>
      <c r="F189" s="7">
        <v>39661</v>
      </c>
      <c r="G189" s="7">
        <v>40179</v>
      </c>
      <c r="H189" s="36">
        <f t="shared" si="28"/>
        <v>17</v>
      </c>
      <c r="I189" s="40" t="str">
        <f t="shared" si="31"/>
        <v>Early</v>
      </c>
      <c r="J189" s="47" t="s">
        <v>4</v>
      </c>
      <c r="K189" s="34"/>
      <c r="N189" s="4" t="s">
        <v>4</v>
      </c>
      <c r="O189" s="5"/>
      <c r="P189" s="20"/>
      <c r="Q189" s="20"/>
      <c r="R189" s="25" t="s">
        <v>647</v>
      </c>
      <c r="S189" s="25"/>
      <c r="T189" s="25" t="s">
        <v>647</v>
      </c>
      <c r="U189" s="35"/>
      <c r="V189" s="35"/>
      <c r="W189" s="35"/>
      <c r="X189" s="54" t="s">
        <v>37</v>
      </c>
      <c r="Y189" s="7" t="s">
        <v>775</v>
      </c>
      <c r="Z189" s="4">
        <v>88</v>
      </c>
      <c r="AA189" s="7" t="s">
        <v>76</v>
      </c>
      <c r="AB189" s="7" t="s">
        <v>1081</v>
      </c>
      <c r="AC189" s="4">
        <f t="shared" si="32"/>
        <v>1</v>
      </c>
      <c r="AD189" s="4">
        <f t="shared" si="33"/>
        <v>0</v>
      </c>
      <c r="AE189" s="4">
        <f t="shared" si="34"/>
        <v>0</v>
      </c>
      <c r="AF189" s="4">
        <f t="shared" si="35"/>
        <v>0</v>
      </c>
      <c r="AG189" s="4">
        <f t="shared" si="36"/>
        <v>0</v>
      </c>
      <c r="AH189" s="20" t="s">
        <v>661</v>
      </c>
      <c r="AI189" s="14" t="s">
        <v>6</v>
      </c>
      <c r="AJ189" s="14" t="s">
        <v>6</v>
      </c>
      <c r="AK189" s="4" t="s">
        <v>776</v>
      </c>
      <c r="AL189" s="4" t="s">
        <v>647</v>
      </c>
      <c r="AM189" s="47" t="s">
        <v>780</v>
      </c>
      <c r="AN189" s="7">
        <v>42217</v>
      </c>
      <c r="AO189" s="52">
        <f>(YEAR(AN189)-YEAR(G189))*12+(MONTH(AN189)-MONTH(G189))</f>
        <v>67</v>
      </c>
    </row>
    <row r="190" spans="1:46" s="4" customFormat="1" x14ac:dyDescent="0.35">
      <c r="A190" s="4" t="s">
        <v>1256</v>
      </c>
      <c r="B190" s="4" t="s">
        <v>6</v>
      </c>
      <c r="C190" s="4" t="s">
        <v>5</v>
      </c>
      <c r="D190" s="4" t="s">
        <v>91</v>
      </c>
      <c r="E190" s="4" t="s">
        <v>662</v>
      </c>
      <c r="F190" s="7">
        <v>39661</v>
      </c>
      <c r="G190" s="7">
        <v>40238</v>
      </c>
      <c r="H190" s="36">
        <f t="shared" si="28"/>
        <v>19</v>
      </c>
      <c r="I190" s="40" t="str">
        <f t="shared" si="31"/>
        <v>Early</v>
      </c>
      <c r="J190" s="47" t="s">
        <v>4</v>
      </c>
      <c r="K190" s="34"/>
      <c r="N190" s="4" t="s">
        <v>4</v>
      </c>
      <c r="O190" s="5"/>
      <c r="P190" s="20"/>
      <c r="Q190" s="20"/>
      <c r="R190" s="25" t="s">
        <v>647</v>
      </c>
      <c r="S190" s="25"/>
      <c r="T190" s="25" t="s">
        <v>647</v>
      </c>
      <c r="U190" s="35"/>
      <c r="V190" s="35"/>
      <c r="W190" s="35"/>
      <c r="X190" s="54" t="s">
        <v>37</v>
      </c>
      <c r="Y190" s="7" t="s">
        <v>775</v>
      </c>
      <c r="Z190" s="4">
        <v>62</v>
      </c>
      <c r="AA190" s="7" t="s">
        <v>76</v>
      </c>
      <c r="AB190" s="7" t="s">
        <v>1081</v>
      </c>
      <c r="AC190" s="4">
        <f t="shared" si="32"/>
        <v>1</v>
      </c>
      <c r="AD190" s="4">
        <f t="shared" si="33"/>
        <v>0</v>
      </c>
      <c r="AE190" s="4">
        <f t="shared" si="34"/>
        <v>0</v>
      </c>
      <c r="AF190" s="4">
        <f t="shared" si="35"/>
        <v>0</v>
      </c>
      <c r="AG190" s="4">
        <f t="shared" si="36"/>
        <v>0</v>
      </c>
      <c r="AH190" s="20" t="s">
        <v>661</v>
      </c>
      <c r="AI190" s="14" t="s">
        <v>6</v>
      </c>
      <c r="AJ190" s="14" t="s">
        <v>6</v>
      </c>
      <c r="AK190" s="4" t="s">
        <v>777</v>
      </c>
      <c r="AL190" s="4" t="s">
        <v>647</v>
      </c>
      <c r="AM190" s="47" t="s">
        <v>780</v>
      </c>
      <c r="AN190" s="7">
        <v>42217</v>
      </c>
      <c r="AO190" s="52">
        <f>(YEAR(AN190)-YEAR(G190))*12+(MONTH(AN190)-MONTH(G190))</f>
        <v>65</v>
      </c>
    </row>
    <row r="191" spans="1:46" s="4" customFormat="1" x14ac:dyDescent="0.35">
      <c r="A191" s="4" t="s">
        <v>1256</v>
      </c>
      <c r="B191" s="4" t="s">
        <v>6</v>
      </c>
      <c r="C191" s="4" t="s">
        <v>785</v>
      </c>
      <c r="D191" s="4" t="s">
        <v>93</v>
      </c>
      <c r="E191" s="4" t="s">
        <v>657</v>
      </c>
      <c r="F191" s="7">
        <v>37316</v>
      </c>
      <c r="G191" s="7">
        <v>38749</v>
      </c>
      <c r="H191" s="36">
        <f t="shared" si="28"/>
        <v>47</v>
      </c>
      <c r="I191" s="40" t="str">
        <f t="shared" si="31"/>
        <v>Late</v>
      </c>
      <c r="J191" s="47" t="s">
        <v>1161</v>
      </c>
      <c r="K191" s="34">
        <v>0</v>
      </c>
      <c r="L191" s="4" t="s">
        <v>661</v>
      </c>
      <c r="M191" s="4" t="s">
        <v>787</v>
      </c>
      <c r="N191" s="4">
        <v>19222595</v>
      </c>
      <c r="O191" s="7">
        <v>39845</v>
      </c>
      <c r="P191" s="20">
        <f t="shared" ref="P191:P196" si="38">(YEAR(O191)-YEAR(G191))*12+(MONTH(O191)-MONTH(G191))</f>
        <v>36</v>
      </c>
      <c r="Q191" s="20">
        <f t="shared" ref="Q191:Q196" si="39">(YEAR(O191)-YEAR(G191))*12+(MONTH(O191)-MONTH(G191))</f>
        <v>36</v>
      </c>
      <c r="R191" s="25" t="s">
        <v>647</v>
      </c>
      <c r="S191" s="25"/>
      <c r="T191" s="25" t="s">
        <v>647</v>
      </c>
      <c r="U191" s="35"/>
      <c r="V191" s="35">
        <v>323</v>
      </c>
      <c r="W191" s="35">
        <v>323</v>
      </c>
      <c r="X191" s="54" t="s">
        <v>49</v>
      </c>
      <c r="Y191" s="7"/>
      <c r="Z191" s="4">
        <v>300</v>
      </c>
      <c r="AA191" s="7" t="s">
        <v>94</v>
      </c>
      <c r="AB191" s="7" t="s">
        <v>1081</v>
      </c>
      <c r="AC191" s="4">
        <f t="shared" si="32"/>
        <v>1</v>
      </c>
      <c r="AD191" s="4">
        <f t="shared" si="33"/>
        <v>0</v>
      </c>
      <c r="AE191" s="4">
        <f t="shared" si="34"/>
        <v>0</v>
      </c>
      <c r="AF191" s="4">
        <f t="shared" si="35"/>
        <v>0</v>
      </c>
      <c r="AG191" s="4">
        <f t="shared" si="36"/>
        <v>0</v>
      </c>
      <c r="AH191" s="20" t="s">
        <v>661</v>
      </c>
      <c r="AI191" s="14" t="s">
        <v>786</v>
      </c>
      <c r="AJ191" s="14" t="s">
        <v>2</v>
      </c>
      <c r="AK191" s="5"/>
      <c r="AL191" s="4" t="s">
        <v>647</v>
      </c>
      <c r="AM191" s="47" t="s">
        <v>780</v>
      </c>
      <c r="AN191" s="7">
        <v>42217</v>
      </c>
      <c r="AO191" s="52">
        <f>(YEAR(AN191)-YEAR(G191))*12+(MONTH(AN191)-MONTH(G191))</f>
        <v>114</v>
      </c>
    </row>
    <row r="192" spans="1:46" s="4" customFormat="1" x14ac:dyDescent="0.35">
      <c r="A192" s="4" t="s">
        <v>1256</v>
      </c>
      <c r="B192" s="4" t="s">
        <v>6</v>
      </c>
      <c r="C192" s="4" t="s">
        <v>785</v>
      </c>
      <c r="D192" s="4" t="s">
        <v>95</v>
      </c>
      <c r="E192" s="4" t="s">
        <v>657</v>
      </c>
      <c r="F192" s="7">
        <v>38384</v>
      </c>
      <c r="G192" s="7">
        <v>38838</v>
      </c>
      <c r="H192" s="36">
        <f t="shared" si="28"/>
        <v>15</v>
      </c>
      <c r="I192" s="40" t="str">
        <f t="shared" si="31"/>
        <v>Late</v>
      </c>
      <c r="J192" s="47" t="s">
        <v>1161</v>
      </c>
      <c r="K192" s="34">
        <v>2</v>
      </c>
      <c r="M192" s="4" t="s">
        <v>799</v>
      </c>
      <c r="N192" s="4">
        <v>19001248</v>
      </c>
      <c r="O192" s="7">
        <v>39753</v>
      </c>
      <c r="P192" s="20">
        <f t="shared" si="38"/>
        <v>30</v>
      </c>
      <c r="Q192" s="20">
        <f t="shared" si="39"/>
        <v>30</v>
      </c>
      <c r="R192" s="25" t="s">
        <v>647</v>
      </c>
      <c r="S192" s="25"/>
      <c r="T192" s="25" t="s">
        <v>647</v>
      </c>
      <c r="U192" s="35"/>
      <c r="V192" s="35">
        <v>537</v>
      </c>
      <c r="W192" s="35">
        <v>537</v>
      </c>
      <c r="X192" s="54" t="s">
        <v>49</v>
      </c>
      <c r="Y192" s="7"/>
      <c r="AA192" s="7" t="s">
        <v>94</v>
      </c>
      <c r="AB192" s="7" t="s">
        <v>1081</v>
      </c>
      <c r="AC192" s="4">
        <f t="shared" si="32"/>
        <v>1</v>
      </c>
      <c r="AD192" s="4">
        <f t="shared" si="33"/>
        <v>0</v>
      </c>
      <c r="AE192" s="4">
        <f t="shared" si="34"/>
        <v>0</v>
      </c>
      <c r="AF192" s="4">
        <f t="shared" si="35"/>
        <v>0</v>
      </c>
      <c r="AG192" s="4">
        <f t="shared" si="36"/>
        <v>0</v>
      </c>
      <c r="AH192" s="20" t="s">
        <v>661</v>
      </c>
      <c r="AI192" s="14" t="s">
        <v>96</v>
      </c>
      <c r="AJ192" s="14" t="s">
        <v>6</v>
      </c>
      <c r="AK192" s="4" t="s">
        <v>801</v>
      </c>
      <c r="AL192" s="4" t="s">
        <v>647</v>
      </c>
      <c r="AM192" s="47" t="s">
        <v>800</v>
      </c>
      <c r="AN192" s="7">
        <v>42217</v>
      </c>
      <c r="AO192" s="52">
        <f>(YEAR(AN192)-YEAR(G192))*12+(MONTH(AN192)-MONTH(G192))</f>
        <v>111</v>
      </c>
    </row>
    <row r="193" spans="1:45" s="4" customFormat="1" x14ac:dyDescent="0.35">
      <c r="A193" s="4" t="s">
        <v>1256</v>
      </c>
      <c r="B193" s="4" t="s">
        <v>6</v>
      </c>
      <c r="C193" s="4" t="s">
        <v>785</v>
      </c>
      <c r="D193" s="4" t="s">
        <v>97</v>
      </c>
      <c r="E193" s="4" t="s">
        <v>662</v>
      </c>
      <c r="F193" s="7">
        <v>39022</v>
      </c>
      <c r="G193" s="7">
        <v>39356</v>
      </c>
      <c r="H193" s="36">
        <f t="shared" si="28"/>
        <v>11</v>
      </c>
      <c r="I193" s="40" t="str">
        <f t="shared" si="31"/>
        <v>Late</v>
      </c>
      <c r="J193" s="47" t="s">
        <v>1161</v>
      </c>
      <c r="K193" s="34">
        <v>0</v>
      </c>
      <c r="L193" s="4" t="s">
        <v>661</v>
      </c>
      <c r="M193" s="4" t="s">
        <v>790</v>
      </c>
      <c r="N193" s="4">
        <v>19863578</v>
      </c>
      <c r="O193" s="7">
        <v>40238</v>
      </c>
      <c r="P193" s="20">
        <f t="shared" si="38"/>
        <v>29</v>
      </c>
      <c r="Q193" s="20">
        <f t="shared" si="39"/>
        <v>29</v>
      </c>
      <c r="R193" s="25" t="s">
        <v>647</v>
      </c>
      <c r="S193" s="25"/>
      <c r="T193" s="25" t="s">
        <v>647</v>
      </c>
      <c r="U193" s="35"/>
      <c r="V193" s="35">
        <v>565</v>
      </c>
      <c r="W193" s="35">
        <v>565</v>
      </c>
      <c r="X193" s="54" t="s">
        <v>49</v>
      </c>
      <c r="Y193" s="7"/>
      <c r="Z193" s="4">
        <v>566</v>
      </c>
      <c r="AA193" s="7" t="s">
        <v>94</v>
      </c>
      <c r="AB193" s="7" t="s">
        <v>1081</v>
      </c>
      <c r="AC193" s="4">
        <f t="shared" si="32"/>
        <v>1</v>
      </c>
      <c r="AD193" s="4">
        <f t="shared" si="33"/>
        <v>0</v>
      </c>
      <c r="AE193" s="4">
        <f t="shared" si="34"/>
        <v>0</v>
      </c>
      <c r="AF193" s="4">
        <f t="shared" si="35"/>
        <v>0</v>
      </c>
      <c r="AG193" s="4">
        <f t="shared" si="36"/>
        <v>0</v>
      </c>
      <c r="AH193" s="20" t="s">
        <v>661</v>
      </c>
      <c r="AI193" s="14" t="s">
        <v>98</v>
      </c>
      <c r="AJ193" s="14" t="s">
        <v>6</v>
      </c>
      <c r="AK193" s="4" t="s">
        <v>789</v>
      </c>
      <c r="AL193" s="4" t="s">
        <v>647</v>
      </c>
      <c r="AM193" s="47" t="s">
        <v>780</v>
      </c>
      <c r="AN193" s="7">
        <v>42217</v>
      </c>
      <c r="AO193" s="52">
        <f>(YEAR(AN193)-YEAR(G193))*12+(MONTH(AN193)-MONTH(G193))</f>
        <v>94</v>
      </c>
    </row>
    <row r="194" spans="1:45" s="4" customFormat="1" x14ac:dyDescent="0.35">
      <c r="A194" s="4" t="s">
        <v>1256</v>
      </c>
      <c r="B194" s="4" t="s">
        <v>6</v>
      </c>
      <c r="C194" s="4" t="s">
        <v>785</v>
      </c>
      <c r="D194" s="4" t="s">
        <v>99</v>
      </c>
      <c r="E194" s="4" t="s">
        <v>662</v>
      </c>
      <c r="F194" s="7">
        <v>39022</v>
      </c>
      <c r="G194" s="7">
        <v>39356</v>
      </c>
      <c r="H194" s="36">
        <f t="shared" si="28"/>
        <v>11</v>
      </c>
      <c r="I194" s="40" t="str">
        <f t="shared" si="31"/>
        <v>Late</v>
      </c>
      <c r="J194" s="47" t="s">
        <v>1161</v>
      </c>
      <c r="K194" s="34">
        <v>0</v>
      </c>
      <c r="L194" s="4" t="s">
        <v>661</v>
      </c>
      <c r="M194" s="4" t="s">
        <v>790</v>
      </c>
      <c r="N194" s="4">
        <v>19863578</v>
      </c>
      <c r="O194" s="7">
        <v>40238</v>
      </c>
      <c r="P194" s="20">
        <f t="shared" si="38"/>
        <v>29</v>
      </c>
      <c r="Q194" s="20">
        <f t="shared" si="39"/>
        <v>29</v>
      </c>
      <c r="R194" s="25" t="s">
        <v>647</v>
      </c>
      <c r="S194" s="25"/>
      <c r="T194" s="25" t="s">
        <v>647</v>
      </c>
      <c r="U194" s="35"/>
      <c r="V194" s="35">
        <v>562</v>
      </c>
      <c r="W194" s="35">
        <v>562</v>
      </c>
      <c r="X194" s="54" t="s">
        <v>49</v>
      </c>
      <c r="Y194" s="7"/>
      <c r="Z194" s="4">
        <v>563</v>
      </c>
      <c r="AA194" s="7" t="s">
        <v>94</v>
      </c>
      <c r="AB194" s="7" t="s">
        <v>1081</v>
      </c>
      <c r="AC194" s="4">
        <f t="shared" si="32"/>
        <v>1</v>
      </c>
      <c r="AD194" s="4">
        <f t="shared" si="33"/>
        <v>0</v>
      </c>
      <c r="AE194" s="4">
        <f t="shared" si="34"/>
        <v>0</v>
      </c>
      <c r="AF194" s="4">
        <f t="shared" si="35"/>
        <v>0</v>
      </c>
      <c r="AG194" s="4">
        <f t="shared" si="36"/>
        <v>0</v>
      </c>
      <c r="AH194" s="20" t="s">
        <v>661</v>
      </c>
      <c r="AI194" s="14" t="s">
        <v>98</v>
      </c>
      <c r="AJ194" s="14" t="s">
        <v>6</v>
      </c>
      <c r="AK194" s="4" t="s">
        <v>789</v>
      </c>
      <c r="AL194" s="4" t="s">
        <v>647</v>
      </c>
      <c r="AM194" s="47" t="s">
        <v>780</v>
      </c>
      <c r="AN194" s="7">
        <v>42217</v>
      </c>
      <c r="AO194" s="52">
        <f>(YEAR(AN194)-YEAR(G194))*12+(MONTH(AN194)-MONTH(G194))</f>
        <v>94</v>
      </c>
    </row>
    <row r="195" spans="1:45" s="4" customFormat="1" x14ac:dyDescent="0.35">
      <c r="A195" s="4" t="s">
        <v>1256</v>
      </c>
      <c r="B195" s="4" t="s">
        <v>6</v>
      </c>
      <c r="C195" s="4" t="s">
        <v>785</v>
      </c>
      <c r="D195" s="4" t="s">
        <v>100</v>
      </c>
      <c r="E195" s="4" t="s">
        <v>657</v>
      </c>
      <c r="F195" s="7">
        <v>39295</v>
      </c>
      <c r="G195" s="7">
        <v>39508</v>
      </c>
      <c r="H195" s="36">
        <f t="shared" si="28"/>
        <v>7</v>
      </c>
      <c r="I195" s="40" t="str">
        <f t="shared" si="31"/>
        <v>Late</v>
      </c>
      <c r="J195" s="47" t="s">
        <v>1161</v>
      </c>
      <c r="K195" s="34">
        <v>0</v>
      </c>
      <c r="L195" s="4" t="s">
        <v>661</v>
      </c>
      <c r="M195" s="4" t="s">
        <v>791</v>
      </c>
      <c r="N195" s="4">
        <v>20201005</v>
      </c>
      <c r="O195" s="7">
        <v>40269</v>
      </c>
      <c r="P195" s="20">
        <f t="shared" si="38"/>
        <v>25</v>
      </c>
      <c r="Q195" s="20">
        <f t="shared" si="39"/>
        <v>25</v>
      </c>
      <c r="R195" s="25" t="s">
        <v>647</v>
      </c>
      <c r="S195" s="25"/>
      <c r="T195" s="25" t="s">
        <v>647</v>
      </c>
      <c r="U195" s="35"/>
      <c r="V195" s="35">
        <v>62</v>
      </c>
      <c r="W195" s="35">
        <v>62</v>
      </c>
      <c r="X195" s="54" t="s">
        <v>49</v>
      </c>
      <c r="Y195" s="7"/>
      <c r="Z195" s="4">
        <v>62</v>
      </c>
      <c r="AA195" s="7" t="s">
        <v>94</v>
      </c>
      <c r="AB195" s="7" t="s">
        <v>1081</v>
      </c>
      <c r="AC195" s="4">
        <f t="shared" si="32"/>
        <v>1</v>
      </c>
      <c r="AD195" s="4">
        <f t="shared" si="33"/>
        <v>0</v>
      </c>
      <c r="AE195" s="4">
        <f t="shared" si="34"/>
        <v>0</v>
      </c>
      <c r="AF195" s="4">
        <f t="shared" si="35"/>
        <v>0</v>
      </c>
      <c r="AG195" s="4">
        <f t="shared" si="36"/>
        <v>0</v>
      </c>
      <c r="AH195" s="20" t="s">
        <v>661</v>
      </c>
      <c r="AI195" s="14" t="s">
        <v>101</v>
      </c>
      <c r="AJ195" s="14" t="s">
        <v>1178</v>
      </c>
      <c r="AK195" s="5"/>
      <c r="AL195" s="4" t="s">
        <v>647</v>
      </c>
      <c r="AM195" s="47" t="s">
        <v>780</v>
      </c>
      <c r="AN195" s="7">
        <v>42217</v>
      </c>
      <c r="AO195" s="52">
        <f>(YEAR(AN195)-YEAR(G195))*12+(MONTH(AN195)-MONTH(G195))</f>
        <v>89</v>
      </c>
    </row>
    <row r="196" spans="1:45" s="4" customFormat="1" x14ac:dyDescent="0.35">
      <c r="A196" s="4" t="s">
        <v>1256</v>
      </c>
      <c r="B196" s="4" t="s">
        <v>6</v>
      </c>
      <c r="C196" s="4" t="s">
        <v>785</v>
      </c>
      <c r="D196" s="4" t="s">
        <v>102</v>
      </c>
      <c r="E196" s="4" t="s">
        <v>657</v>
      </c>
      <c r="F196" s="7">
        <v>39142</v>
      </c>
      <c r="G196" s="7">
        <v>39569</v>
      </c>
      <c r="H196" s="36">
        <f t="shared" si="28"/>
        <v>14</v>
      </c>
      <c r="I196" s="40" t="str">
        <f t="shared" si="31"/>
        <v>Late</v>
      </c>
      <c r="J196" s="47" t="s">
        <v>1161</v>
      </c>
      <c r="K196" s="34">
        <v>1</v>
      </c>
      <c r="M196" s="4" t="s">
        <v>792</v>
      </c>
      <c r="N196" s="4">
        <v>23692321</v>
      </c>
      <c r="O196" s="7">
        <v>41730</v>
      </c>
      <c r="P196" s="20">
        <f t="shared" si="38"/>
        <v>71</v>
      </c>
      <c r="Q196" s="20">
        <f t="shared" si="39"/>
        <v>71</v>
      </c>
      <c r="R196" s="25" t="s">
        <v>647</v>
      </c>
      <c r="S196" s="25"/>
      <c r="T196" s="25" t="s">
        <v>647</v>
      </c>
      <c r="U196" s="35"/>
      <c r="V196" s="35">
        <v>137</v>
      </c>
      <c r="W196" s="35">
        <v>137</v>
      </c>
      <c r="X196" s="54" t="s">
        <v>49</v>
      </c>
      <c r="Y196" s="7"/>
      <c r="Z196" s="4">
        <v>132</v>
      </c>
      <c r="AA196" s="7" t="s">
        <v>94</v>
      </c>
      <c r="AB196" s="7" t="s">
        <v>1081</v>
      </c>
      <c r="AC196" s="4">
        <f t="shared" si="32"/>
        <v>1</v>
      </c>
      <c r="AD196" s="4">
        <f t="shared" si="33"/>
        <v>0</v>
      </c>
      <c r="AE196" s="4">
        <f t="shared" si="34"/>
        <v>0</v>
      </c>
      <c r="AF196" s="4">
        <f t="shared" si="35"/>
        <v>0</v>
      </c>
      <c r="AG196" s="4">
        <f t="shared" si="36"/>
        <v>0</v>
      </c>
      <c r="AH196" s="20" t="s">
        <v>661</v>
      </c>
      <c r="AI196" s="14" t="s">
        <v>103</v>
      </c>
      <c r="AJ196" s="14" t="s">
        <v>383</v>
      </c>
      <c r="AK196" s="5"/>
      <c r="AL196" s="4" t="s">
        <v>647</v>
      </c>
      <c r="AM196" s="47" t="s">
        <v>780</v>
      </c>
      <c r="AN196" s="7">
        <v>42217</v>
      </c>
      <c r="AO196" s="52">
        <f>(YEAR(AN196)-YEAR(G196))*12+(MONTH(AN196)-MONTH(G196))</f>
        <v>87</v>
      </c>
    </row>
    <row r="197" spans="1:45" s="4" customFormat="1" x14ac:dyDescent="0.35">
      <c r="A197" s="4" t="s">
        <v>1256</v>
      </c>
      <c r="B197" s="4" t="s">
        <v>6</v>
      </c>
      <c r="C197" s="4" t="s">
        <v>785</v>
      </c>
      <c r="D197" s="4" t="s">
        <v>104</v>
      </c>
      <c r="E197" s="4" t="s">
        <v>662</v>
      </c>
      <c r="F197" s="7">
        <v>39356</v>
      </c>
      <c r="G197" s="7">
        <v>39569</v>
      </c>
      <c r="H197" s="36">
        <f t="shared" si="28"/>
        <v>7</v>
      </c>
      <c r="I197" s="40" t="str">
        <f t="shared" si="31"/>
        <v>Late</v>
      </c>
      <c r="J197" s="47" t="s">
        <v>4</v>
      </c>
      <c r="K197" s="34"/>
      <c r="N197" s="4" t="s">
        <v>4</v>
      </c>
      <c r="O197" s="5"/>
      <c r="P197" s="20"/>
      <c r="Q197" s="20"/>
      <c r="R197" s="25" t="s">
        <v>647</v>
      </c>
      <c r="S197" s="25"/>
      <c r="T197" s="25" t="s">
        <v>647</v>
      </c>
      <c r="U197" s="35"/>
      <c r="V197" s="35"/>
      <c r="W197" s="35"/>
      <c r="X197" s="54" t="s">
        <v>37</v>
      </c>
      <c r="Y197" s="7" t="s">
        <v>793</v>
      </c>
      <c r="Z197" s="4">
        <v>56</v>
      </c>
      <c r="AA197" s="7" t="s">
        <v>94</v>
      </c>
      <c r="AB197" s="7" t="s">
        <v>1081</v>
      </c>
      <c r="AC197" s="4">
        <f t="shared" si="32"/>
        <v>1</v>
      </c>
      <c r="AD197" s="4">
        <f t="shared" si="33"/>
        <v>0</v>
      </c>
      <c r="AE197" s="4">
        <f t="shared" si="34"/>
        <v>0</v>
      </c>
      <c r="AF197" s="4">
        <f t="shared" si="35"/>
        <v>0</v>
      </c>
      <c r="AG197" s="4">
        <f t="shared" si="36"/>
        <v>0</v>
      </c>
      <c r="AH197" s="20" t="s">
        <v>661</v>
      </c>
      <c r="AI197" s="14" t="s">
        <v>105</v>
      </c>
      <c r="AJ197" s="14" t="s">
        <v>6</v>
      </c>
      <c r="AK197" s="4" t="s">
        <v>794</v>
      </c>
      <c r="AL197" s="4" t="s">
        <v>647</v>
      </c>
      <c r="AM197" s="47" t="s">
        <v>986</v>
      </c>
      <c r="AN197" s="7">
        <v>42217</v>
      </c>
      <c r="AO197" s="52">
        <f>(YEAR(AN197)-YEAR(G197))*12+(MONTH(AN197)-MONTH(G197))</f>
        <v>87</v>
      </c>
    </row>
    <row r="198" spans="1:45" s="4" customFormat="1" x14ac:dyDescent="0.35">
      <c r="A198" s="4" t="s">
        <v>1256</v>
      </c>
      <c r="B198" s="4" t="s">
        <v>6</v>
      </c>
      <c r="C198" s="4" t="s">
        <v>785</v>
      </c>
      <c r="D198" s="4" t="s">
        <v>106</v>
      </c>
      <c r="E198" s="4" t="s">
        <v>657</v>
      </c>
      <c r="F198" s="7">
        <v>39142</v>
      </c>
      <c r="G198" s="7">
        <v>39600</v>
      </c>
      <c r="H198" s="36">
        <f t="shared" si="28"/>
        <v>15</v>
      </c>
      <c r="I198" s="40" t="str">
        <f t="shared" si="31"/>
        <v>Late</v>
      </c>
      <c r="J198" s="47" t="s">
        <v>1161</v>
      </c>
      <c r="K198" s="34">
        <v>1</v>
      </c>
      <c r="M198" s="4" t="s">
        <v>792</v>
      </c>
      <c r="N198" s="4">
        <v>23692321</v>
      </c>
      <c r="O198" s="7">
        <v>41730</v>
      </c>
      <c r="P198" s="20">
        <f>(YEAR(O198)-YEAR(G198))*12+(MONTH(O198)-MONTH(G198))</f>
        <v>70</v>
      </c>
      <c r="Q198" s="20">
        <f>(YEAR(O198)-YEAR(G198))*12+(MONTH(O198)-MONTH(G198))</f>
        <v>70</v>
      </c>
      <c r="R198" s="25" t="s">
        <v>647</v>
      </c>
      <c r="S198" s="25"/>
      <c r="T198" s="25" t="s">
        <v>647</v>
      </c>
      <c r="U198" s="35"/>
      <c r="V198" s="35">
        <v>91</v>
      </c>
      <c r="W198" s="35">
        <v>91</v>
      </c>
      <c r="X198" s="54" t="s">
        <v>49</v>
      </c>
      <c r="Y198" s="7"/>
      <c r="Z198" s="4">
        <v>91</v>
      </c>
      <c r="AA198" s="7" t="s">
        <v>94</v>
      </c>
      <c r="AB198" s="7" t="s">
        <v>1081</v>
      </c>
      <c r="AC198" s="4">
        <f t="shared" si="32"/>
        <v>1</v>
      </c>
      <c r="AD198" s="4">
        <f t="shared" si="33"/>
        <v>0</v>
      </c>
      <c r="AE198" s="4">
        <f t="shared" si="34"/>
        <v>0</v>
      </c>
      <c r="AF198" s="4">
        <f t="shared" si="35"/>
        <v>0</v>
      </c>
      <c r="AG198" s="4">
        <f t="shared" si="36"/>
        <v>0</v>
      </c>
      <c r="AH198" s="20" t="s">
        <v>661</v>
      </c>
      <c r="AI198" s="14" t="s">
        <v>107</v>
      </c>
      <c r="AJ198" s="14" t="s">
        <v>371</v>
      </c>
      <c r="AL198" s="4" t="s">
        <v>647</v>
      </c>
      <c r="AM198" s="47" t="s">
        <v>780</v>
      </c>
      <c r="AN198" s="7">
        <v>42217</v>
      </c>
      <c r="AO198" s="52">
        <f>(YEAR(AN198)-YEAR(G198))*12+(MONTH(AN198)-MONTH(G198))</f>
        <v>86</v>
      </c>
    </row>
    <row r="199" spans="1:45" s="4" customFormat="1" x14ac:dyDescent="0.35">
      <c r="A199" s="4" t="s">
        <v>1256</v>
      </c>
      <c r="B199" s="4" t="s">
        <v>6</v>
      </c>
      <c r="C199" s="4" t="s">
        <v>785</v>
      </c>
      <c r="D199" s="4" t="s">
        <v>108</v>
      </c>
      <c r="E199" s="4" t="s">
        <v>662</v>
      </c>
      <c r="F199" s="7">
        <v>39508</v>
      </c>
      <c r="G199" s="7">
        <v>39904</v>
      </c>
      <c r="H199" s="36">
        <f t="shared" si="28"/>
        <v>13</v>
      </c>
      <c r="I199" s="40" t="str">
        <f t="shared" si="31"/>
        <v>Early</v>
      </c>
      <c r="J199" s="47" t="s">
        <v>4</v>
      </c>
      <c r="K199" s="34"/>
      <c r="N199" s="4" t="s">
        <v>4</v>
      </c>
      <c r="O199" s="5"/>
      <c r="P199" s="20"/>
      <c r="Q199" s="20"/>
      <c r="R199" s="25" t="s">
        <v>647</v>
      </c>
      <c r="S199" s="25"/>
      <c r="T199" s="25" t="s">
        <v>647</v>
      </c>
      <c r="U199" s="35"/>
      <c r="V199" s="35"/>
      <c r="W199" s="35"/>
      <c r="X199" s="54" t="s">
        <v>49</v>
      </c>
      <c r="Y199" s="7"/>
      <c r="Z199" s="4">
        <v>11</v>
      </c>
      <c r="AA199" s="7" t="s">
        <v>94</v>
      </c>
      <c r="AB199" s="7" t="s">
        <v>1081</v>
      </c>
      <c r="AC199" s="4">
        <f t="shared" si="32"/>
        <v>1</v>
      </c>
      <c r="AD199" s="4">
        <f t="shared" si="33"/>
        <v>0</v>
      </c>
      <c r="AE199" s="4">
        <f t="shared" si="34"/>
        <v>0</v>
      </c>
      <c r="AF199" s="4">
        <f t="shared" si="35"/>
        <v>0</v>
      </c>
      <c r="AG199" s="4">
        <f t="shared" si="36"/>
        <v>0</v>
      </c>
      <c r="AH199" s="20" t="s">
        <v>661</v>
      </c>
      <c r="AI199" s="14" t="s">
        <v>105</v>
      </c>
      <c r="AJ199" s="14" t="s">
        <v>6</v>
      </c>
      <c r="AK199" s="4" t="s">
        <v>795</v>
      </c>
      <c r="AL199" s="4" t="s">
        <v>661</v>
      </c>
      <c r="AM199" s="47" t="s">
        <v>986</v>
      </c>
      <c r="AN199" s="7">
        <v>42217</v>
      </c>
      <c r="AO199" s="52">
        <f>(YEAR(AN199)-YEAR(G199))*12+(MONTH(AN199)-MONTH(G199))</f>
        <v>76</v>
      </c>
    </row>
    <row r="200" spans="1:45" s="4" customFormat="1" x14ac:dyDescent="0.35">
      <c r="A200" s="4" t="s">
        <v>1256</v>
      </c>
      <c r="B200" s="4" t="s">
        <v>6</v>
      </c>
      <c r="C200" s="4" t="s">
        <v>785</v>
      </c>
      <c r="D200" s="4" t="s">
        <v>109</v>
      </c>
      <c r="E200" s="4" t="s">
        <v>662</v>
      </c>
      <c r="F200" s="7">
        <v>39814</v>
      </c>
      <c r="G200" s="7">
        <v>40087</v>
      </c>
      <c r="H200" s="36">
        <f t="shared" si="28"/>
        <v>9</v>
      </c>
      <c r="I200" s="40" t="str">
        <f t="shared" si="31"/>
        <v>Early</v>
      </c>
      <c r="J200" s="47" t="s">
        <v>1161</v>
      </c>
      <c r="K200" s="34">
        <v>0</v>
      </c>
      <c r="L200" s="4" t="s">
        <v>661</v>
      </c>
      <c r="M200" s="4" t="s">
        <v>796</v>
      </c>
      <c r="N200" s="4">
        <v>21320109</v>
      </c>
      <c r="O200" s="7">
        <v>40634</v>
      </c>
      <c r="P200" s="20">
        <f>(YEAR(O200)-YEAR(G200))*12+(MONTH(O200)-MONTH(G200))</f>
        <v>18</v>
      </c>
      <c r="Q200" s="20">
        <f>(YEAR(O200)-YEAR(G200))*12+(MONTH(O200)-MONTH(G200))</f>
        <v>18</v>
      </c>
      <c r="R200" s="25" t="s">
        <v>647</v>
      </c>
      <c r="S200" s="25"/>
      <c r="T200" s="25" t="s">
        <v>647</v>
      </c>
      <c r="U200" s="35"/>
      <c r="V200" s="35">
        <v>547</v>
      </c>
      <c r="W200" s="35">
        <v>547</v>
      </c>
      <c r="X200" s="54" t="s">
        <v>49</v>
      </c>
      <c r="Y200" s="7"/>
      <c r="Z200" s="4">
        <v>547</v>
      </c>
      <c r="AA200" s="7" t="s">
        <v>94</v>
      </c>
      <c r="AB200" s="7" t="s">
        <v>1081</v>
      </c>
      <c r="AC200" s="4">
        <f t="shared" si="32"/>
        <v>1</v>
      </c>
      <c r="AD200" s="4">
        <f t="shared" si="33"/>
        <v>0</v>
      </c>
      <c r="AE200" s="4">
        <f t="shared" si="34"/>
        <v>0</v>
      </c>
      <c r="AF200" s="4">
        <f t="shared" si="35"/>
        <v>0</v>
      </c>
      <c r="AG200" s="4">
        <f t="shared" si="36"/>
        <v>0</v>
      </c>
      <c r="AH200" s="20" t="s">
        <v>661</v>
      </c>
      <c r="AI200" s="14" t="s">
        <v>110</v>
      </c>
      <c r="AJ200" s="14" t="s">
        <v>6</v>
      </c>
      <c r="AK200" s="4" t="s">
        <v>789</v>
      </c>
      <c r="AL200" s="4" t="s">
        <v>647</v>
      </c>
      <c r="AM200" s="47" t="s">
        <v>780</v>
      </c>
      <c r="AN200" s="7">
        <v>42217</v>
      </c>
      <c r="AO200" s="52">
        <f>(YEAR(AN200)-YEAR(G200))*12+(MONTH(AN200)-MONTH(G200))</f>
        <v>70</v>
      </c>
    </row>
    <row r="201" spans="1:45" s="4" customFormat="1" x14ac:dyDescent="0.35">
      <c r="A201" s="4" t="s">
        <v>1256</v>
      </c>
      <c r="B201" s="4" t="s">
        <v>6</v>
      </c>
      <c r="C201" s="4" t="s">
        <v>785</v>
      </c>
      <c r="D201" s="4" t="s">
        <v>111</v>
      </c>
      <c r="E201" s="4" t="s">
        <v>657</v>
      </c>
      <c r="F201" s="7">
        <v>38169</v>
      </c>
      <c r="G201" s="7">
        <v>40238</v>
      </c>
      <c r="H201" s="36">
        <f t="shared" si="28"/>
        <v>68</v>
      </c>
      <c r="I201" s="40" t="str">
        <f t="shared" si="31"/>
        <v>Early</v>
      </c>
      <c r="J201" s="47" t="s">
        <v>4</v>
      </c>
      <c r="K201" s="34"/>
      <c r="N201" s="4" t="s">
        <v>4</v>
      </c>
      <c r="O201" s="5"/>
      <c r="P201" s="20"/>
      <c r="Q201" s="20"/>
      <c r="R201" s="25" t="s">
        <v>647</v>
      </c>
      <c r="S201" s="25"/>
      <c r="T201" s="25" t="s">
        <v>647</v>
      </c>
      <c r="U201" s="35"/>
      <c r="V201" s="35"/>
      <c r="W201" s="35"/>
      <c r="X201" s="54" t="s">
        <v>49</v>
      </c>
      <c r="Y201" s="7"/>
      <c r="Z201" s="4">
        <v>47</v>
      </c>
      <c r="AA201" s="7" t="s">
        <v>94</v>
      </c>
      <c r="AB201" s="7" t="s">
        <v>1081</v>
      </c>
      <c r="AC201" s="4">
        <f t="shared" si="32"/>
        <v>1</v>
      </c>
      <c r="AD201" s="4">
        <f t="shared" si="33"/>
        <v>0</v>
      </c>
      <c r="AE201" s="4">
        <f t="shared" si="34"/>
        <v>0</v>
      </c>
      <c r="AF201" s="4">
        <f t="shared" si="35"/>
        <v>0</v>
      </c>
      <c r="AG201" s="4">
        <f t="shared" si="36"/>
        <v>0</v>
      </c>
      <c r="AH201" s="20" t="s">
        <v>661</v>
      </c>
      <c r="AI201" s="14" t="s">
        <v>112</v>
      </c>
      <c r="AJ201" s="14" t="s">
        <v>6</v>
      </c>
      <c r="AK201" s="4" t="s">
        <v>788</v>
      </c>
      <c r="AL201" s="4" t="s">
        <v>661</v>
      </c>
      <c r="AM201" s="47" t="s">
        <v>986</v>
      </c>
      <c r="AN201" s="7">
        <v>42217</v>
      </c>
      <c r="AO201" s="52">
        <f>(YEAR(AN201)-YEAR(G201))*12+(MONTH(AN201)-MONTH(G201))</f>
        <v>65</v>
      </c>
    </row>
    <row r="202" spans="1:45" s="4" customFormat="1" x14ac:dyDescent="0.35">
      <c r="A202" s="4" t="s">
        <v>1256</v>
      </c>
      <c r="B202" s="4" t="s">
        <v>6</v>
      </c>
      <c r="C202" s="4" t="s">
        <v>785</v>
      </c>
      <c r="D202" s="4" t="s">
        <v>113</v>
      </c>
      <c r="E202" s="4" t="s">
        <v>662</v>
      </c>
      <c r="F202" s="7">
        <v>39387</v>
      </c>
      <c r="G202" s="7">
        <v>40269</v>
      </c>
      <c r="H202" s="36">
        <f t="shared" si="28"/>
        <v>29</v>
      </c>
      <c r="I202" s="40" t="str">
        <f t="shared" si="31"/>
        <v>Early</v>
      </c>
      <c r="J202" s="47" t="s">
        <v>4</v>
      </c>
      <c r="K202" s="34"/>
      <c r="N202" s="4" t="s">
        <v>4</v>
      </c>
      <c r="O202" s="5"/>
      <c r="P202" s="20"/>
      <c r="Q202" s="20"/>
      <c r="R202" s="25" t="s">
        <v>647</v>
      </c>
      <c r="S202" s="25"/>
      <c r="T202" s="25" t="s">
        <v>647</v>
      </c>
      <c r="U202" s="35"/>
      <c r="V202" s="35"/>
      <c r="W202" s="35"/>
      <c r="X202" s="54" t="s">
        <v>37</v>
      </c>
      <c r="Y202" s="7" t="s">
        <v>797</v>
      </c>
      <c r="Z202" s="4">
        <v>89</v>
      </c>
      <c r="AA202" s="7" t="s">
        <v>94</v>
      </c>
      <c r="AB202" s="7" t="s">
        <v>1081</v>
      </c>
      <c r="AC202" s="4">
        <f t="shared" si="32"/>
        <v>1</v>
      </c>
      <c r="AD202" s="4">
        <f t="shared" si="33"/>
        <v>0</v>
      </c>
      <c r="AE202" s="4">
        <f t="shared" si="34"/>
        <v>0</v>
      </c>
      <c r="AF202" s="4">
        <f t="shared" si="35"/>
        <v>0</v>
      </c>
      <c r="AG202" s="4">
        <f t="shared" si="36"/>
        <v>0</v>
      </c>
      <c r="AH202" s="20" t="s">
        <v>661</v>
      </c>
      <c r="AI202" s="14" t="s">
        <v>114</v>
      </c>
      <c r="AJ202" s="14" t="s">
        <v>6</v>
      </c>
      <c r="AK202" s="4" t="s">
        <v>798</v>
      </c>
      <c r="AL202" s="4" t="s">
        <v>647</v>
      </c>
      <c r="AM202" s="47" t="s">
        <v>780</v>
      </c>
      <c r="AN202" s="7">
        <v>42217</v>
      </c>
      <c r="AO202" s="52">
        <f>(YEAR(AN202)-YEAR(G202))*12+(MONTH(AN202)-MONTH(G202))</f>
        <v>64</v>
      </c>
    </row>
    <row r="203" spans="1:45" s="4" customFormat="1" x14ac:dyDescent="0.35">
      <c r="A203" s="4" t="s">
        <v>1256</v>
      </c>
      <c r="B203" s="4" t="s">
        <v>6</v>
      </c>
      <c r="C203" s="4" t="s">
        <v>785</v>
      </c>
      <c r="D203" s="4" t="s">
        <v>115</v>
      </c>
      <c r="E203" s="4" t="s">
        <v>657</v>
      </c>
      <c r="F203" s="7">
        <v>38473</v>
      </c>
      <c r="G203" s="7">
        <v>40330</v>
      </c>
      <c r="H203" s="36">
        <f t="shared" si="28"/>
        <v>61</v>
      </c>
      <c r="I203" s="40" t="str">
        <f t="shared" si="31"/>
        <v>Early</v>
      </c>
      <c r="J203" s="47" t="s">
        <v>653</v>
      </c>
      <c r="K203" s="34">
        <v>3</v>
      </c>
      <c r="M203" s="4" t="s">
        <v>1089</v>
      </c>
      <c r="N203" s="4" t="s">
        <v>653</v>
      </c>
      <c r="O203" s="7">
        <v>40118</v>
      </c>
      <c r="P203" s="20">
        <f>(YEAR(O203)-YEAR(G203))*12+(MONTH(O203)-MONTH(G203))</f>
        <v>-7</v>
      </c>
      <c r="Q203" s="20"/>
      <c r="R203" s="25" t="s">
        <v>647</v>
      </c>
      <c r="S203" s="25"/>
      <c r="T203" s="25" t="s">
        <v>647</v>
      </c>
      <c r="U203" s="35"/>
      <c r="V203" s="35">
        <v>419</v>
      </c>
      <c r="W203" s="35"/>
      <c r="X203" s="54" t="s">
        <v>49</v>
      </c>
      <c r="Y203" s="7"/>
      <c r="Z203" s="4">
        <v>421</v>
      </c>
      <c r="AA203" s="7" t="s">
        <v>94</v>
      </c>
      <c r="AB203" s="7" t="s">
        <v>1081</v>
      </c>
      <c r="AC203" s="4">
        <f t="shared" si="32"/>
        <v>1</v>
      </c>
      <c r="AD203" s="4">
        <f t="shared" si="33"/>
        <v>0</v>
      </c>
      <c r="AE203" s="4">
        <f t="shared" si="34"/>
        <v>0</v>
      </c>
      <c r="AF203" s="4">
        <f t="shared" si="35"/>
        <v>0</v>
      </c>
      <c r="AG203" s="4">
        <f t="shared" si="36"/>
        <v>0</v>
      </c>
      <c r="AH203" s="20" t="s">
        <v>661</v>
      </c>
      <c r="AI203" s="14" t="s">
        <v>112</v>
      </c>
      <c r="AJ203" s="14" t="s">
        <v>6</v>
      </c>
      <c r="AK203" s="4" t="s">
        <v>1088</v>
      </c>
      <c r="AL203" s="4" t="s">
        <v>661</v>
      </c>
      <c r="AM203" s="47" t="s">
        <v>986</v>
      </c>
      <c r="AN203" s="7">
        <v>42217</v>
      </c>
      <c r="AO203" s="52">
        <f>(YEAR(AN203)-YEAR(G203))*12+(MONTH(AN203)-MONTH(G203))</f>
        <v>62</v>
      </c>
      <c r="AQ203" s="4" t="s">
        <v>1271</v>
      </c>
      <c r="AR203" s="4" t="s">
        <v>1272</v>
      </c>
      <c r="AS203" s="4" t="s">
        <v>1273</v>
      </c>
    </row>
    <row r="204" spans="1:45" s="4" customFormat="1" x14ac:dyDescent="0.35">
      <c r="A204" s="4" t="s">
        <v>1256</v>
      </c>
      <c r="B204" s="4" t="s">
        <v>6</v>
      </c>
      <c r="C204" s="4" t="s">
        <v>785</v>
      </c>
      <c r="D204" s="4" t="s">
        <v>116</v>
      </c>
      <c r="E204" s="4" t="s">
        <v>662</v>
      </c>
      <c r="F204" s="7">
        <v>39814</v>
      </c>
      <c r="G204" s="7">
        <v>40391</v>
      </c>
      <c r="H204" s="36">
        <f t="shared" si="28"/>
        <v>19</v>
      </c>
      <c r="I204" s="40" t="str">
        <f t="shared" si="31"/>
        <v>Early</v>
      </c>
      <c r="J204" s="47" t="s">
        <v>4</v>
      </c>
      <c r="K204" s="34"/>
      <c r="N204" s="4" t="s">
        <v>4</v>
      </c>
      <c r="O204" s="5"/>
      <c r="P204" s="20"/>
      <c r="Q204" s="20"/>
      <c r="R204" s="25" t="s">
        <v>647</v>
      </c>
      <c r="S204" s="25"/>
      <c r="T204" s="25" t="s">
        <v>647</v>
      </c>
      <c r="U204" s="35"/>
      <c r="V204" s="35"/>
      <c r="W204" s="35"/>
      <c r="X204" s="54" t="s">
        <v>49</v>
      </c>
      <c r="Y204" s="7"/>
      <c r="Z204" s="4">
        <v>403</v>
      </c>
      <c r="AA204" s="7" t="s">
        <v>94</v>
      </c>
      <c r="AB204" s="7" t="s">
        <v>1081</v>
      </c>
      <c r="AC204" s="4">
        <f t="shared" si="32"/>
        <v>1</v>
      </c>
      <c r="AD204" s="4">
        <f t="shared" si="33"/>
        <v>0</v>
      </c>
      <c r="AE204" s="4">
        <f t="shared" si="34"/>
        <v>0</v>
      </c>
      <c r="AF204" s="4">
        <f t="shared" si="35"/>
        <v>0</v>
      </c>
      <c r="AG204" s="4">
        <f t="shared" si="36"/>
        <v>0</v>
      </c>
      <c r="AH204" s="20" t="s">
        <v>661</v>
      </c>
      <c r="AI204" s="14" t="s">
        <v>110</v>
      </c>
      <c r="AJ204" s="14" t="s">
        <v>6</v>
      </c>
      <c r="AK204" s="4" t="s">
        <v>1087</v>
      </c>
      <c r="AL204" s="4" t="s">
        <v>661</v>
      </c>
      <c r="AM204" s="47" t="s">
        <v>986</v>
      </c>
      <c r="AN204" s="7">
        <v>42217</v>
      </c>
      <c r="AO204" s="52">
        <f>(YEAR(AN204)-YEAR(G204))*12+(MONTH(AN204)-MONTH(G204))</f>
        <v>60</v>
      </c>
    </row>
    <row r="205" spans="1:45" s="4" customFormat="1" x14ac:dyDescent="0.35">
      <c r="A205" s="4" t="s">
        <v>1256</v>
      </c>
      <c r="B205" s="4" t="s">
        <v>2</v>
      </c>
      <c r="C205" s="4" t="s">
        <v>3</v>
      </c>
      <c r="D205" s="4" t="s">
        <v>221</v>
      </c>
      <c r="E205" s="4" t="s">
        <v>657</v>
      </c>
      <c r="F205" s="7">
        <v>38657</v>
      </c>
      <c r="G205" s="7">
        <v>38838</v>
      </c>
      <c r="H205" s="36">
        <f t="shared" si="28"/>
        <v>6</v>
      </c>
      <c r="I205" s="40" t="str">
        <f t="shared" si="31"/>
        <v>Late</v>
      </c>
      <c r="J205" s="47" t="s">
        <v>1161</v>
      </c>
      <c r="K205" s="34">
        <v>0</v>
      </c>
      <c r="L205" s="4" t="s">
        <v>647</v>
      </c>
      <c r="M205" s="4" t="s">
        <v>817</v>
      </c>
      <c r="N205" s="4">
        <v>17914062</v>
      </c>
      <c r="O205" s="7">
        <v>39539</v>
      </c>
      <c r="P205" s="20">
        <f>(YEAR(O205)-YEAR(G205))*12+(MONTH(O205)-MONTH(G205))</f>
        <v>23</v>
      </c>
      <c r="Q205" s="20">
        <f>(YEAR(O205)-YEAR(G205))*12+(MONTH(O205)-MONTH(G205))</f>
        <v>23</v>
      </c>
      <c r="R205" s="25" t="s">
        <v>661</v>
      </c>
      <c r="S205" s="29">
        <v>40360</v>
      </c>
      <c r="T205" s="25" t="s">
        <v>647</v>
      </c>
      <c r="U205" s="35"/>
      <c r="V205" s="35">
        <v>420</v>
      </c>
      <c r="W205" s="35">
        <v>420</v>
      </c>
      <c r="X205" s="54" t="s">
        <v>49</v>
      </c>
      <c r="Y205" s="7"/>
      <c r="Z205" s="4">
        <v>420</v>
      </c>
      <c r="AA205" s="7" t="s">
        <v>150</v>
      </c>
      <c r="AB205" s="7" t="s">
        <v>1081</v>
      </c>
      <c r="AC205" s="4">
        <f t="shared" si="32"/>
        <v>1</v>
      </c>
      <c r="AD205" s="4">
        <f t="shared" si="33"/>
        <v>0</v>
      </c>
      <c r="AE205" s="4">
        <f t="shared" si="34"/>
        <v>0</v>
      </c>
      <c r="AF205" s="4">
        <f t="shared" si="35"/>
        <v>0</v>
      </c>
      <c r="AG205" s="4">
        <f t="shared" si="36"/>
        <v>0</v>
      </c>
      <c r="AH205" s="20" t="s">
        <v>661</v>
      </c>
      <c r="AI205" s="14" t="s">
        <v>2</v>
      </c>
      <c r="AJ205" s="14" t="s">
        <v>2</v>
      </c>
      <c r="AK205" s="4" t="s">
        <v>818</v>
      </c>
      <c r="AL205" s="4" t="s">
        <v>647</v>
      </c>
      <c r="AM205" s="47" t="s">
        <v>800</v>
      </c>
      <c r="AN205" s="7">
        <v>42217</v>
      </c>
      <c r="AO205" s="52">
        <f>(YEAR(AN205)-YEAR(G205))*12+(MONTH(AN205)-MONTH(G205))</f>
        <v>111</v>
      </c>
    </row>
    <row r="206" spans="1:45" s="4" customFormat="1" x14ac:dyDescent="0.35">
      <c r="A206" s="4" t="s">
        <v>1256</v>
      </c>
      <c r="B206" s="4" t="s">
        <v>2</v>
      </c>
      <c r="C206" s="4" t="s">
        <v>3</v>
      </c>
      <c r="D206" s="4" t="s">
        <v>222</v>
      </c>
      <c r="E206" s="4" t="s">
        <v>662</v>
      </c>
      <c r="F206" s="7">
        <v>39114</v>
      </c>
      <c r="G206" s="7">
        <v>39356</v>
      </c>
      <c r="H206" s="36">
        <f t="shared" si="28"/>
        <v>8</v>
      </c>
      <c r="I206" s="40" t="str">
        <f t="shared" si="31"/>
        <v>Late</v>
      </c>
      <c r="J206" s="47" t="s">
        <v>1161</v>
      </c>
      <c r="K206" s="34">
        <v>0</v>
      </c>
      <c r="L206" s="4" t="s">
        <v>647</v>
      </c>
      <c r="M206" s="4" t="s">
        <v>817</v>
      </c>
      <c r="N206" s="4">
        <v>19036425</v>
      </c>
      <c r="O206" s="7">
        <v>39783</v>
      </c>
      <c r="P206" s="20">
        <f>(YEAR(O206)-YEAR(G206))*12+(MONTH(O206)-MONTH(G206))</f>
        <v>14</v>
      </c>
      <c r="Q206" s="20">
        <f>(YEAR(O206)-YEAR(G206))*12+(MONTH(O206)-MONTH(G206))</f>
        <v>14</v>
      </c>
      <c r="R206" s="25" t="s">
        <v>661</v>
      </c>
      <c r="S206" s="29">
        <v>41791</v>
      </c>
      <c r="T206" s="25" t="s">
        <v>647</v>
      </c>
      <c r="U206" s="35"/>
      <c r="V206" s="35">
        <v>1380</v>
      </c>
      <c r="W206" s="35">
        <v>1380</v>
      </c>
      <c r="X206" s="54" t="s">
        <v>49</v>
      </c>
      <c r="Y206" s="7"/>
      <c r="Z206" s="4">
        <v>1380</v>
      </c>
      <c r="AA206" s="7" t="s">
        <v>150</v>
      </c>
      <c r="AB206" s="7" t="s">
        <v>1081</v>
      </c>
      <c r="AC206" s="4">
        <f t="shared" si="32"/>
        <v>1</v>
      </c>
      <c r="AD206" s="4">
        <f t="shared" si="33"/>
        <v>0</v>
      </c>
      <c r="AE206" s="4">
        <f t="shared" si="34"/>
        <v>0</v>
      </c>
      <c r="AF206" s="4">
        <f t="shared" si="35"/>
        <v>0</v>
      </c>
      <c r="AG206" s="4">
        <f t="shared" si="36"/>
        <v>0</v>
      </c>
      <c r="AH206" s="20" t="s">
        <v>661</v>
      </c>
      <c r="AI206" s="14" t="s">
        <v>2</v>
      </c>
      <c r="AJ206" s="14" t="s">
        <v>2</v>
      </c>
      <c r="AK206" s="4" t="s">
        <v>819</v>
      </c>
      <c r="AL206" s="4" t="s">
        <v>647</v>
      </c>
      <c r="AM206" s="47" t="s">
        <v>800</v>
      </c>
      <c r="AN206" s="7">
        <v>42217</v>
      </c>
      <c r="AO206" s="52">
        <f>(YEAR(AN206)-YEAR(G206))*12+(MONTH(AN206)-MONTH(G206))</f>
        <v>94</v>
      </c>
    </row>
    <row r="207" spans="1:45" s="4" customFormat="1" x14ac:dyDescent="0.35">
      <c r="A207" s="4" t="s">
        <v>1256</v>
      </c>
      <c r="B207" s="4" t="s">
        <v>2</v>
      </c>
      <c r="C207" s="4" t="s">
        <v>3</v>
      </c>
      <c r="D207" s="4" t="s">
        <v>223</v>
      </c>
      <c r="E207" s="4" t="s">
        <v>659</v>
      </c>
      <c r="F207" s="7">
        <v>39356</v>
      </c>
      <c r="G207" s="7">
        <v>39387</v>
      </c>
      <c r="H207" s="36">
        <f t="shared" si="28"/>
        <v>1</v>
      </c>
      <c r="I207" s="40" t="str">
        <f t="shared" si="31"/>
        <v>Late</v>
      </c>
      <c r="J207" s="47" t="s">
        <v>4</v>
      </c>
      <c r="K207" s="34"/>
      <c r="N207" s="4" t="s">
        <v>4</v>
      </c>
      <c r="O207" s="5"/>
      <c r="P207" s="20"/>
      <c r="Q207" s="20"/>
      <c r="R207" s="25" t="s">
        <v>661</v>
      </c>
      <c r="S207" s="29">
        <v>41821</v>
      </c>
      <c r="T207" s="25" t="s">
        <v>647</v>
      </c>
      <c r="U207" s="35"/>
      <c r="V207" s="35"/>
      <c r="W207" s="35"/>
      <c r="X207" s="54" t="s">
        <v>49</v>
      </c>
      <c r="Y207" s="7"/>
      <c r="Z207" s="4">
        <v>48</v>
      </c>
      <c r="AA207" s="7" t="s">
        <v>150</v>
      </c>
      <c r="AB207" s="7" t="s">
        <v>1081</v>
      </c>
      <c r="AC207" s="4">
        <f t="shared" si="32"/>
        <v>1</v>
      </c>
      <c r="AD207" s="4">
        <f t="shared" si="33"/>
        <v>0</v>
      </c>
      <c r="AE207" s="4">
        <f t="shared" si="34"/>
        <v>0</v>
      </c>
      <c r="AF207" s="4">
        <f t="shared" si="35"/>
        <v>0</v>
      </c>
      <c r="AG207" s="4">
        <f t="shared" si="36"/>
        <v>0</v>
      </c>
      <c r="AH207" s="20" t="s">
        <v>661</v>
      </c>
      <c r="AI207" s="14" t="s">
        <v>2</v>
      </c>
      <c r="AJ207" s="14" t="s">
        <v>2</v>
      </c>
      <c r="AK207" s="4" t="s">
        <v>1090</v>
      </c>
      <c r="AL207" s="4" t="s">
        <v>647</v>
      </c>
      <c r="AM207" s="47" t="s">
        <v>1091</v>
      </c>
      <c r="AN207" s="7">
        <v>42217</v>
      </c>
      <c r="AO207" s="52">
        <f>(YEAR(AN207)-YEAR(G207))*12+(MONTH(AN207)-MONTH(G207))</f>
        <v>93</v>
      </c>
    </row>
    <row r="208" spans="1:45" s="4" customFormat="1" x14ac:dyDescent="0.35">
      <c r="A208" s="4" t="s">
        <v>1256</v>
      </c>
      <c r="B208" s="4" t="s">
        <v>2</v>
      </c>
      <c r="C208" s="4" t="s">
        <v>3</v>
      </c>
      <c r="D208" s="4" t="s">
        <v>224</v>
      </c>
      <c r="E208" s="4" t="s">
        <v>662</v>
      </c>
      <c r="F208" s="7">
        <v>39142</v>
      </c>
      <c r="G208" s="7">
        <v>39417</v>
      </c>
      <c r="H208" s="36">
        <f t="shared" si="28"/>
        <v>9</v>
      </c>
      <c r="I208" s="40" t="str">
        <f t="shared" si="31"/>
        <v>Late</v>
      </c>
      <c r="J208" s="47" t="s">
        <v>1161</v>
      </c>
      <c r="K208" s="34">
        <v>0</v>
      </c>
      <c r="L208" s="4" t="s">
        <v>647</v>
      </c>
      <c r="M208" s="4" t="s">
        <v>821</v>
      </c>
      <c r="N208" s="4">
        <v>19770473</v>
      </c>
      <c r="O208" s="7">
        <v>40057</v>
      </c>
      <c r="P208" s="20">
        <f>(YEAR(O208)-YEAR(G208))*12+(MONTH(O208)-MONTH(G208))</f>
        <v>21</v>
      </c>
      <c r="Q208" s="20">
        <f>(YEAR(O208)-YEAR(G208))*12+(MONTH(O208)-MONTH(G208))</f>
        <v>21</v>
      </c>
      <c r="R208" s="25" t="s">
        <v>661</v>
      </c>
      <c r="S208" s="29">
        <v>41883</v>
      </c>
      <c r="T208" s="25" t="s">
        <v>647</v>
      </c>
      <c r="U208" s="35"/>
      <c r="V208" s="35">
        <v>1294</v>
      </c>
      <c r="W208" s="35">
        <v>1294</v>
      </c>
      <c r="X208" s="54" t="s">
        <v>49</v>
      </c>
      <c r="Y208" s="7"/>
      <c r="Z208" s="4">
        <v>1703</v>
      </c>
      <c r="AA208" s="7" t="s">
        <v>150</v>
      </c>
      <c r="AB208" s="7" t="s">
        <v>1081</v>
      </c>
      <c r="AC208" s="4">
        <f t="shared" si="32"/>
        <v>1</v>
      </c>
      <c r="AD208" s="4">
        <f t="shared" si="33"/>
        <v>0</v>
      </c>
      <c r="AE208" s="4">
        <f t="shared" si="34"/>
        <v>0</v>
      </c>
      <c r="AF208" s="4">
        <f t="shared" si="35"/>
        <v>0</v>
      </c>
      <c r="AG208" s="4">
        <f t="shared" si="36"/>
        <v>0</v>
      </c>
      <c r="AH208" s="20" t="s">
        <v>661</v>
      </c>
      <c r="AI208" s="14" t="s">
        <v>2</v>
      </c>
      <c r="AJ208" s="14" t="s">
        <v>2</v>
      </c>
      <c r="AK208" s="4" t="s">
        <v>820</v>
      </c>
      <c r="AL208" s="4" t="s">
        <v>647</v>
      </c>
      <c r="AM208" s="47" t="s">
        <v>800</v>
      </c>
      <c r="AN208" s="7">
        <v>42217</v>
      </c>
      <c r="AO208" s="52">
        <f>(YEAR(AN208)-YEAR(G208))*12+(MONTH(AN208)-MONTH(G208))</f>
        <v>92</v>
      </c>
    </row>
    <row r="209" spans="1:46" s="4" customFormat="1" x14ac:dyDescent="0.35">
      <c r="A209" s="4" t="s">
        <v>1256</v>
      </c>
      <c r="B209" s="4" t="s">
        <v>2</v>
      </c>
      <c r="C209" s="4" t="s">
        <v>3</v>
      </c>
      <c r="D209" s="4" t="s">
        <v>225</v>
      </c>
      <c r="E209" s="4" t="s">
        <v>659</v>
      </c>
      <c r="F209" s="7">
        <v>39417</v>
      </c>
      <c r="G209" s="7">
        <v>39539</v>
      </c>
      <c r="H209" s="36">
        <f t="shared" si="28"/>
        <v>4</v>
      </c>
      <c r="I209" s="40" t="str">
        <f t="shared" si="31"/>
        <v>Late</v>
      </c>
      <c r="J209" s="47" t="s">
        <v>1161</v>
      </c>
      <c r="K209" s="34">
        <v>0</v>
      </c>
      <c r="L209" s="4" t="s">
        <v>647</v>
      </c>
      <c r="M209" s="4" t="s">
        <v>822</v>
      </c>
      <c r="N209" s="4">
        <v>23798725</v>
      </c>
      <c r="O209" s="7">
        <v>41609</v>
      </c>
      <c r="P209" s="20">
        <f>(YEAR(O209)-YEAR(G209))*12+(MONTH(O209)-MONTH(G209))</f>
        <v>68</v>
      </c>
      <c r="Q209" s="20">
        <f>(YEAR(O209)-YEAR(G209))*12+(MONTH(O209)-MONTH(G209))</f>
        <v>68</v>
      </c>
      <c r="R209" s="25" t="s">
        <v>661</v>
      </c>
      <c r="S209" s="29">
        <v>40360</v>
      </c>
      <c r="T209" s="25" t="s">
        <v>647</v>
      </c>
      <c r="U209" s="35"/>
      <c r="V209" s="35">
        <v>24</v>
      </c>
      <c r="W209" s="35">
        <v>24</v>
      </c>
      <c r="X209" s="54" t="s">
        <v>49</v>
      </c>
      <c r="Y209" s="7"/>
      <c r="Z209" s="4">
        <v>24</v>
      </c>
      <c r="AA209" s="7" t="s">
        <v>150</v>
      </c>
      <c r="AB209" s="7" t="s">
        <v>1081</v>
      </c>
      <c r="AC209" s="4">
        <f t="shared" si="32"/>
        <v>1</v>
      </c>
      <c r="AD209" s="4">
        <f t="shared" si="33"/>
        <v>0</v>
      </c>
      <c r="AE209" s="4">
        <f t="shared" si="34"/>
        <v>0</v>
      </c>
      <c r="AF209" s="4">
        <f t="shared" si="35"/>
        <v>0</v>
      </c>
      <c r="AG209" s="4">
        <f t="shared" si="36"/>
        <v>0</v>
      </c>
      <c r="AH209" s="20" t="s">
        <v>661</v>
      </c>
      <c r="AI209" s="14" t="s">
        <v>226</v>
      </c>
      <c r="AJ209" s="14" t="s">
        <v>2</v>
      </c>
      <c r="AK209" s="4" t="s">
        <v>823</v>
      </c>
      <c r="AL209" s="4" t="s">
        <v>647</v>
      </c>
      <c r="AM209" s="47" t="s">
        <v>800</v>
      </c>
      <c r="AN209" s="7">
        <v>42217</v>
      </c>
      <c r="AO209" s="52">
        <f>(YEAR(AN209)-YEAR(G209))*12+(MONTH(AN209)-MONTH(G209))</f>
        <v>88</v>
      </c>
    </row>
    <row r="210" spans="1:46" s="4" customFormat="1" x14ac:dyDescent="0.35">
      <c r="A210" s="4" t="s">
        <v>1256</v>
      </c>
      <c r="B210" s="4" t="s">
        <v>2</v>
      </c>
      <c r="C210" s="4" t="s">
        <v>3</v>
      </c>
      <c r="D210" s="4" t="s">
        <v>227</v>
      </c>
      <c r="E210" s="4" t="s">
        <v>659</v>
      </c>
      <c r="F210" s="7">
        <v>39508</v>
      </c>
      <c r="G210" s="7">
        <v>39569</v>
      </c>
      <c r="H210" s="36">
        <f t="shared" si="28"/>
        <v>2</v>
      </c>
      <c r="I210" s="40" t="str">
        <f t="shared" si="31"/>
        <v>Late</v>
      </c>
      <c r="J210" s="47" t="s">
        <v>4</v>
      </c>
      <c r="K210" s="34"/>
      <c r="N210" s="4" t="s">
        <v>4</v>
      </c>
      <c r="O210" s="5"/>
      <c r="P210" s="20"/>
      <c r="Q210" s="20"/>
      <c r="R210" s="25" t="s">
        <v>661</v>
      </c>
      <c r="S210" s="29">
        <v>41852</v>
      </c>
      <c r="T210" s="25" t="s">
        <v>647</v>
      </c>
      <c r="U210" s="35"/>
      <c r="V210" s="35"/>
      <c r="W210" s="35"/>
      <c r="X210" s="54" t="s">
        <v>49</v>
      </c>
      <c r="Y210" s="7"/>
      <c r="Z210" s="4">
        <v>36</v>
      </c>
      <c r="AA210" s="7" t="s">
        <v>150</v>
      </c>
      <c r="AB210" s="7" t="s">
        <v>1081</v>
      </c>
      <c r="AC210" s="4">
        <f t="shared" si="32"/>
        <v>1</v>
      </c>
      <c r="AD210" s="4">
        <f t="shared" si="33"/>
        <v>0</v>
      </c>
      <c r="AE210" s="4">
        <f t="shared" si="34"/>
        <v>0</v>
      </c>
      <c r="AF210" s="4">
        <f t="shared" si="35"/>
        <v>0</v>
      </c>
      <c r="AG210" s="4">
        <f t="shared" si="36"/>
        <v>0</v>
      </c>
      <c r="AH210" s="20" t="s">
        <v>661</v>
      </c>
      <c r="AI210" s="14" t="s">
        <v>2</v>
      </c>
      <c r="AJ210" s="14" t="s">
        <v>2</v>
      </c>
      <c r="AK210" s="4" t="s">
        <v>825</v>
      </c>
      <c r="AL210" s="4" t="s">
        <v>647</v>
      </c>
      <c r="AM210" s="47" t="s">
        <v>1091</v>
      </c>
      <c r="AN210" s="7">
        <v>42217</v>
      </c>
      <c r="AO210" s="52">
        <f>(YEAR(AN210)-YEAR(G210))*12+(MONTH(AN210)-MONTH(G210))</f>
        <v>87</v>
      </c>
    </row>
    <row r="211" spans="1:46" s="4" customFormat="1" x14ac:dyDescent="0.35">
      <c r="A211" s="4" t="s">
        <v>1256</v>
      </c>
      <c r="B211" s="4" t="s">
        <v>2</v>
      </c>
      <c r="C211" s="4" t="s">
        <v>3</v>
      </c>
      <c r="D211" s="4" t="s">
        <v>228</v>
      </c>
      <c r="E211" s="4" t="s">
        <v>659</v>
      </c>
      <c r="F211" s="7">
        <v>39508</v>
      </c>
      <c r="G211" s="7">
        <v>39569</v>
      </c>
      <c r="H211" s="36">
        <f t="shared" si="28"/>
        <v>2</v>
      </c>
      <c r="I211" s="40" t="str">
        <f t="shared" si="31"/>
        <v>Late</v>
      </c>
      <c r="J211" s="47" t="s">
        <v>4</v>
      </c>
      <c r="K211" s="34"/>
      <c r="N211" s="4" t="s">
        <v>4</v>
      </c>
      <c r="O211" s="5"/>
      <c r="P211" s="20"/>
      <c r="Q211" s="20"/>
      <c r="R211" s="25" t="s">
        <v>661</v>
      </c>
      <c r="S211" s="29">
        <v>41821</v>
      </c>
      <c r="T211" s="25" t="s">
        <v>647</v>
      </c>
      <c r="U211" s="35"/>
      <c r="V211" s="35"/>
      <c r="W211" s="35"/>
      <c r="X211" s="54" t="s">
        <v>49</v>
      </c>
      <c r="Y211" s="7"/>
      <c r="Z211" s="4">
        <v>50</v>
      </c>
      <c r="AA211" s="7" t="s">
        <v>150</v>
      </c>
      <c r="AB211" s="7" t="s">
        <v>1081</v>
      </c>
      <c r="AC211" s="4">
        <f t="shared" si="32"/>
        <v>1</v>
      </c>
      <c r="AD211" s="4">
        <f t="shared" si="33"/>
        <v>0</v>
      </c>
      <c r="AE211" s="4">
        <f t="shared" si="34"/>
        <v>0</v>
      </c>
      <c r="AF211" s="4">
        <f t="shared" si="35"/>
        <v>0</v>
      </c>
      <c r="AG211" s="4">
        <f t="shared" si="36"/>
        <v>0</v>
      </c>
      <c r="AH211" s="20" t="s">
        <v>661</v>
      </c>
      <c r="AI211" s="14" t="s">
        <v>2</v>
      </c>
      <c r="AJ211" s="14" t="s">
        <v>2</v>
      </c>
      <c r="AK211" s="4" t="s">
        <v>824</v>
      </c>
      <c r="AL211" s="4" t="s">
        <v>647</v>
      </c>
      <c r="AM211" s="47" t="s">
        <v>1091</v>
      </c>
      <c r="AN211" s="7">
        <v>42217</v>
      </c>
      <c r="AO211" s="52">
        <f>(YEAR(AN211)-YEAR(G211))*12+(MONTH(AN211)-MONTH(G211))</f>
        <v>87</v>
      </c>
    </row>
    <row r="212" spans="1:46" s="4" customFormat="1" x14ac:dyDescent="0.35">
      <c r="A212" s="4" t="s">
        <v>1256</v>
      </c>
      <c r="B212" s="4" t="s">
        <v>2</v>
      </c>
      <c r="C212" s="4" t="s">
        <v>3</v>
      </c>
      <c r="D212" s="4" t="s">
        <v>229</v>
      </c>
      <c r="E212" s="4" t="s">
        <v>662</v>
      </c>
      <c r="F212" s="7">
        <v>39114</v>
      </c>
      <c r="G212" s="7">
        <v>39814</v>
      </c>
      <c r="H212" s="36">
        <f t="shared" si="28"/>
        <v>23</v>
      </c>
      <c r="I212" s="40" t="str">
        <f t="shared" si="31"/>
        <v>Early</v>
      </c>
      <c r="J212" s="47" t="s">
        <v>1161</v>
      </c>
      <c r="K212" s="34">
        <v>0</v>
      </c>
      <c r="L212" s="4" t="s">
        <v>647</v>
      </c>
      <c r="M212" s="4" t="s">
        <v>821</v>
      </c>
      <c r="N212" s="4">
        <v>21070230</v>
      </c>
      <c r="O212" s="7">
        <v>40544</v>
      </c>
      <c r="P212" s="20">
        <f t="shared" ref="P212:P219" si="40">(YEAR(O212)-YEAR(G212))*12+(MONTH(O212)-MONTH(G212))</f>
        <v>24</v>
      </c>
      <c r="Q212" s="20">
        <f t="shared" ref="Q212:Q219" si="41">(YEAR(O212)-YEAR(G212))*12+(MONTH(O212)-MONTH(G212))</f>
        <v>24</v>
      </c>
      <c r="R212" s="25" t="s">
        <v>661</v>
      </c>
      <c r="S212" s="29">
        <v>41883</v>
      </c>
      <c r="T212" s="25" t="s">
        <v>647</v>
      </c>
      <c r="U212" s="35"/>
      <c r="V212" s="35">
        <v>1064</v>
      </c>
      <c r="W212" s="35">
        <v>1064</v>
      </c>
      <c r="X212" s="54" t="s">
        <v>49</v>
      </c>
      <c r="Y212" s="7"/>
      <c r="Z212" s="4">
        <v>1068</v>
      </c>
      <c r="AA212" s="7" t="s">
        <v>150</v>
      </c>
      <c r="AB212" s="7" t="s">
        <v>1081</v>
      </c>
      <c r="AC212" s="4">
        <f t="shared" si="32"/>
        <v>1</v>
      </c>
      <c r="AD212" s="4">
        <f t="shared" si="33"/>
        <v>0</v>
      </c>
      <c r="AE212" s="4">
        <f t="shared" si="34"/>
        <v>0</v>
      </c>
      <c r="AF212" s="4">
        <f t="shared" si="35"/>
        <v>0</v>
      </c>
      <c r="AG212" s="4">
        <f t="shared" si="36"/>
        <v>0</v>
      </c>
      <c r="AH212" s="20" t="s">
        <v>661</v>
      </c>
      <c r="AI212" s="14" t="s">
        <v>2</v>
      </c>
      <c r="AJ212" s="14" t="s">
        <v>2</v>
      </c>
      <c r="AK212" s="4" t="s">
        <v>826</v>
      </c>
      <c r="AL212" s="4" t="s">
        <v>647</v>
      </c>
      <c r="AM212" s="47" t="s">
        <v>800</v>
      </c>
      <c r="AN212" s="7">
        <v>42217</v>
      </c>
      <c r="AO212" s="52">
        <f>(YEAR(AN212)-YEAR(G212))*12+(MONTH(AN212)-MONTH(G212))</f>
        <v>79</v>
      </c>
    </row>
    <row r="213" spans="1:46" s="4" customFormat="1" x14ac:dyDescent="0.35">
      <c r="A213" s="4" t="s">
        <v>1256</v>
      </c>
      <c r="B213" s="4" t="s">
        <v>2</v>
      </c>
      <c r="C213" s="4" t="s">
        <v>3</v>
      </c>
      <c r="D213" s="4" t="s">
        <v>230</v>
      </c>
      <c r="E213" s="4" t="s">
        <v>659</v>
      </c>
      <c r="F213" s="7">
        <v>39479</v>
      </c>
      <c r="G213" s="7">
        <v>39845</v>
      </c>
      <c r="H213" s="36">
        <f t="shared" si="28"/>
        <v>12</v>
      </c>
      <c r="I213" s="40" t="str">
        <f t="shared" si="31"/>
        <v>Early</v>
      </c>
      <c r="J213" s="47" t="s">
        <v>1161</v>
      </c>
      <c r="K213" s="34">
        <v>0</v>
      </c>
      <c r="L213" s="4" t="s">
        <v>647</v>
      </c>
      <c r="M213" s="4" t="s">
        <v>828</v>
      </c>
      <c r="N213" s="4">
        <v>22278333</v>
      </c>
      <c r="O213" s="7">
        <v>40969</v>
      </c>
      <c r="P213" s="20">
        <f t="shared" si="40"/>
        <v>37</v>
      </c>
      <c r="Q213" s="20">
        <f t="shared" si="41"/>
        <v>37</v>
      </c>
      <c r="R213" s="25" t="s">
        <v>647</v>
      </c>
      <c r="S213" s="33"/>
      <c r="T213" s="25" t="s">
        <v>647</v>
      </c>
      <c r="U213" s="35"/>
      <c r="V213" s="35">
        <v>64</v>
      </c>
      <c r="W213" s="35">
        <v>64</v>
      </c>
      <c r="X213" s="54" t="s">
        <v>49</v>
      </c>
      <c r="Y213" s="7"/>
      <c r="Z213" s="4">
        <v>64</v>
      </c>
      <c r="AA213" s="7" t="s">
        <v>150</v>
      </c>
      <c r="AB213" s="7" t="s">
        <v>1081</v>
      </c>
      <c r="AC213" s="4">
        <f t="shared" si="32"/>
        <v>1</v>
      </c>
      <c r="AD213" s="4">
        <f t="shared" si="33"/>
        <v>0</v>
      </c>
      <c r="AE213" s="4">
        <f t="shared" si="34"/>
        <v>0</v>
      </c>
      <c r="AF213" s="4">
        <f t="shared" si="35"/>
        <v>0</v>
      </c>
      <c r="AG213" s="4">
        <f t="shared" si="36"/>
        <v>0</v>
      </c>
      <c r="AH213" s="20" t="s">
        <v>661</v>
      </c>
      <c r="AI213" s="14" t="s">
        <v>231</v>
      </c>
      <c r="AJ213" s="14"/>
      <c r="AK213" s="4" t="s">
        <v>827</v>
      </c>
      <c r="AL213" s="4" t="s">
        <v>647</v>
      </c>
      <c r="AM213" s="47" t="s">
        <v>800</v>
      </c>
      <c r="AN213" s="7">
        <v>42217</v>
      </c>
      <c r="AO213" s="52">
        <f>(YEAR(AN213)-YEAR(G213))*12+(MONTH(AN213)-MONTH(G213))</f>
        <v>78</v>
      </c>
    </row>
    <row r="214" spans="1:46" s="4" customFormat="1" x14ac:dyDescent="0.35">
      <c r="A214" s="4" t="s">
        <v>1256</v>
      </c>
      <c r="B214" s="4" t="s">
        <v>2</v>
      </c>
      <c r="C214" s="4" t="s">
        <v>3</v>
      </c>
      <c r="D214" s="4" t="s">
        <v>232</v>
      </c>
      <c r="E214" s="4" t="s">
        <v>662</v>
      </c>
      <c r="F214" s="7">
        <v>39661</v>
      </c>
      <c r="G214" s="7">
        <v>39873</v>
      </c>
      <c r="H214" s="36">
        <f t="shared" si="28"/>
        <v>7</v>
      </c>
      <c r="I214" s="40" t="str">
        <f t="shared" si="31"/>
        <v>Early</v>
      </c>
      <c r="J214" s="47" t="s">
        <v>1161</v>
      </c>
      <c r="K214" s="34">
        <v>0</v>
      </c>
      <c r="L214" s="4" t="s">
        <v>661</v>
      </c>
      <c r="M214" s="4" t="s">
        <v>817</v>
      </c>
      <c r="N214" s="4">
        <v>20974601</v>
      </c>
      <c r="O214" s="7">
        <v>40513</v>
      </c>
      <c r="P214" s="20">
        <f t="shared" si="40"/>
        <v>21</v>
      </c>
      <c r="Q214" s="20">
        <f t="shared" si="41"/>
        <v>21</v>
      </c>
      <c r="R214" s="25" t="s">
        <v>647</v>
      </c>
      <c r="S214" s="33"/>
      <c r="T214" s="25" t="s">
        <v>647</v>
      </c>
      <c r="U214" s="35"/>
      <c r="V214" s="35">
        <v>1935</v>
      </c>
      <c r="W214" s="35">
        <v>1935</v>
      </c>
      <c r="X214" s="54" t="s">
        <v>49</v>
      </c>
      <c r="Y214" s="7"/>
      <c r="Z214" s="4">
        <v>1935</v>
      </c>
      <c r="AA214" s="7" t="s">
        <v>150</v>
      </c>
      <c r="AB214" s="7" t="s">
        <v>1081</v>
      </c>
      <c r="AC214" s="4">
        <f t="shared" si="32"/>
        <v>1</v>
      </c>
      <c r="AD214" s="4">
        <f t="shared" si="33"/>
        <v>0</v>
      </c>
      <c r="AE214" s="4">
        <f t="shared" si="34"/>
        <v>0</v>
      </c>
      <c r="AF214" s="4">
        <f t="shared" si="35"/>
        <v>0</v>
      </c>
      <c r="AG214" s="4">
        <f t="shared" si="36"/>
        <v>0</v>
      </c>
      <c r="AH214" s="20" t="s">
        <v>661</v>
      </c>
      <c r="AI214" s="14" t="s">
        <v>233</v>
      </c>
      <c r="AJ214" s="14"/>
      <c r="AK214" s="4" t="s">
        <v>829</v>
      </c>
      <c r="AL214" s="4" t="s">
        <v>647</v>
      </c>
      <c r="AM214" s="47" t="s">
        <v>800</v>
      </c>
      <c r="AN214" s="7">
        <v>42217</v>
      </c>
      <c r="AO214" s="52">
        <f>(YEAR(AN214)-YEAR(G214))*12+(MONTH(AN214)-MONTH(G214))</f>
        <v>77</v>
      </c>
    </row>
    <row r="215" spans="1:46" s="4" customFormat="1" x14ac:dyDescent="0.35">
      <c r="A215" s="4" t="s">
        <v>1256</v>
      </c>
      <c r="B215" s="4" t="s">
        <v>2</v>
      </c>
      <c r="C215" s="4" t="s">
        <v>3</v>
      </c>
      <c r="D215" s="4" t="s">
        <v>234</v>
      </c>
      <c r="E215" s="4" t="s">
        <v>657</v>
      </c>
      <c r="F215" s="7">
        <v>39753</v>
      </c>
      <c r="G215" s="7">
        <v>39934</v>
      </c>
      <c r="H215" s="36">
        <f t="shared" si="28"/>
        <v>6</v>
      </c>
      <c r="I215" s="40" t="str">
        <f t="shared" si="31"/>
        <v>Early</v>
      </c>
      <c r="J215" s="47" t="s">
        <v>1161</v>
      </c>
      <c r="K215" s="34">
        <v>0</v>
      </c>
      <c r="L215" s="4" t="s">
        <v>647</v>
      </c>
      <c r="M215" s="4" t="s">
        <v>817</v>
      </c>
      <c r="N215" s="4">
        <v>25107879</v>
      </c>
      <c r="O215" s="7">
        <v>41883</v>
      </c>
      <c r="P215" s="20">
        <f t="shared" si="40"/>
        <v>64</v>
      </c>
      <c r="Q215" s="20">
        <f t="shared" si="41"/>
        <v>64</v>
      </c>
      <c r="R215" s="25" t="s">
        <v>647</v>
      </c>
      <c r="S215" s="33"/>
      <c r="T215" s="25" t="s">
        <v>647</v>
      </c>
      <c r="U215" s="35"/>
      <c r="V215" s="35">
        <v>660</v>
      </c>
      <c r="W215" s="35">
        <v>660</v>
      </c>
      <c r="X215" s="54" t="s">
        <v>37</v>
      </c>
      <c r="Y215" s="7" t="s">
        <v>830</v>
      </c>
      <c r="Z215" s="4">
        <v>660</v>
      </c>
      <c r="AA215" s="7" t="s">
        <v>150</v>
      </c>
      <c r="AB215" s="7" t="s">
        <v>1081</v>
      </c>
      <c r="AC215" s="4">
        <f t="shared" si="32"/>
        <v>1</v>
      </c>
      <c r="AD215" s="4">
        <f t="shared" si="33"/>
        <v>0</v>
      </c>
      <c r="AE215" s="4">
        <f t="shared" si="34"/>
        <v>0</v>
      </c>
      <c r="AF215" s="4">
        <f t="shared" si="35"/>
        <v>0</v>
      </c>
      <c r="AG215" s="4">
        <f t="shared" si="36"/>
        <v>0</v>
      </c>
      <c r="AH215" s="20" t="s">
        <v>661</v>
      </c>
      <c r="AI215" s="14" t="s">
        <v>2</v>
      </c>
      <c r="AJ215" s="14"/>
      <c r="AK215" s="4" t="s">
        <v>831</v>
      </c>
      <c r="AL215" s="4" t="s">
        <v>647</v>
      </c>
      <c r="AM215" s="47" t="s">
        <v>800</v>
      </c>
      <c r="AN215" s="7">
        <v>42217</v>
      </c>
      <c r="AO215" s="52">
        <f>(YEAR(AN215)-YEAR(G215))*12+(MONTH(AN215)-MONTH(G215))</f>
        <v>75</v>
      </c>
    </row>
    <row r="216" spans="1:46" s="4" customFormat="1" x14ac:dyDescent="0.35">
      <c r="A216" s="4" t="s">
        <v>1256</v>
      </c>
      <c r="B216" s="4" t="s">
        <v>2</v>
      </c>
      <c r="C216" s="4" t="s">
        <v>3</v>
      </c>
      <c r="D216" s="4" t="s">
        <v>235</v>
      </c>
      <c r="E216" s="4" t="s">
        <v>657</v>
      </c>
      <c r="F216" s="7">
        <v>39783</v>
      </c>
      <c r="G216" s="7">
        <v>40026</v>
      </c>
      <c r="H216" s="36">
        <f t="shared" si="28"/>
        <v>8</v>
      </c>
      <c r="I216" s="40" t="str">
        <f t="shared" si="31"/>
        <v>Early</v>
      </c>
      <c r="J216" s="47" t="s">
        <v>1161</v>
      </c>
      <c r="K216" s="34">
        <v>0</v>
      </c>
      <c r="L216" s="4" t="s">
        <v>661</v>
      </c>
      <c r="M216" s="4" t="s">
        <v>832</v>
      </c>
      <c r="N216" s="4">
        <v>21457238</v>
      </c>
      <c r="O216" s="7">
        <v>40634</v>
      </c>
      <c r="P216" s="20">
        <f t="shared" si="40"/>
        <v>20</v>
      </c>
      <c r="Q216" s="20">
        <f t="shared" si="41"/>
        <v>20</v>
      </c>
      <c r="R216" s="25" t="s">
        <v>661</v>
      </c>
      <c r="S216" s="29">
        <v>41821</v>
      </c>
      <c r="T216" s="25" t="s">
        <v>647</v>
      </c>
      <c r="U216" s="35"/>
      <c r="V216" s="35">
        <v>563</v>
      </c>
      <c r="W216" s="35">
        <v>563</v>
      </c>
      <c r="X216" s="54" t="s">
        <v>49</v>
      </c>
      <c r="Y216" s="7"/>
      <c r="Z216" s="4">
        <v>683</v>
      </c>
      <c r="AA216" s="7" t="s">
        <v>150</v>
      </c>
      <c r="AB216" s="7" t="s">
        <v>1081</v>
      </c>
      <c r="AC216" s="4">
        <f t="shared" si="32"/>
        <v>1</v>
      </c>
      <c r="AD216" s="4">
        <f t="shared" si="33"/>
        <v>0</v>
      </c>
      <c r="AE216" s="4">
        <f t="shared" si="34"/>
        <v>0</v>
      </c>
      <c r="AF216" s="4">
        <f t="shared" si="35"/>
        <v>0</v>
      </c>
      <c r="AG216" s="4">
        <f t="shared" si="36"/>
        <v>0</v>
      </c>
      <c r="AH216" s="20" t="s">
        <v>661</v>
      </c>
      <c r="AI216" s="14" t="s">
        <v>2</v>
      </c>
      <c r="AJ216" s="14"/>
      <c r="AK216" s="4" t="s">
        <v>833</v>
      </c>
      <c r="AL216" s="4" t="s">
        <v>647</v>
      </c>
      <c r="AM216" s="47" t="s">
        <v>800</v>
      </c>
      <c r="AN216" s="7">
        <v>42217</v>
      </c>
      <c r="AO216" s="52">
        <f>(YEAR(AN216)-YEAR(G216))*12+(MONTH(AN216)-MONTH(G216))</f>
        <v>72</v>
      </c>
    </row>
    <row r="217" spans="1:46" s="4" customFormat="1" x14ac:dyDescent="0.35">
      <c r="A217" s="4" t="s">
        <v>1256</v>
      </c>
      <c r="B217" s="4" t="s">
        <v>2</v>
      </c>
      <c r="C217" s="4" t="s">
        <v>3</v>
      </c>
      <c r="D217" s="4" t="s">
        <v>236</v>
      </c>
      <c r="E217" s="4" t="s">
        <v>662</v>
      </c>
      <c r="F217" s="7">
        <v>39508</v>
      </c>
      <c r="G217" s="7">
        <v>40057</v>
      </c>
      <c r="H217" s="36">
        <f t="shared" si="28"/>
        <v>18</v>
      </c>
      <c r="I217" s="40" t="str">
        <f t="shared" si="31"/>
        <v>Early</v>
      </c>
      <c r="J217" s="47" t="s">
        <v>1161</v>
      </c>
      <c r="K217" s="34">
        <v>0</v>
      </c>
      <c r="L217" s="4" t="s">
        <v>661</v>
      </c>
      <c r="M217" s="4" t="s">
        <v>817</v>
      </c>
      <c r="N217" s="4">
        <v>22221076</v>
      </c>
      <c r="O217" s="7">
        <v>40940</v>
      </c>
      <c r="P217" s="20">
        <f t="shared" si="40"/>
        <v>29</v>
      </c>
      <c r="Q217" s="20">
        <f t="shared" si="41"/>
        <v>29</v>
      </c>
      <c r="R217" s="25" t="s">
        <v>661</v>
      </c>
      <c r="S217" s="29">
        <v>41852</v>
      </c>
      <c r="T217" s="25" t="s">
        <v>647</v>
      </c>
      <c r="U217" s="35"/>
      <c r="V217" s="35">
        <v>165</v>
      </c>
      <c r="W217" s="35">
        <v>165</v>
      </c>
      <c r="X217" s="54" t="s">
        <v>49</v>
      </c>
      <c r="Y217" s="7"/>
      <c r="Z217" s="4">
        <v>165</v>
      </c>
      <c r="AA217" s="7" t="s">
        <v>150</v>
      </c>
      <c r="AB217" s="7" t="s">
        <v>1081</v>
      </c>
      <c r="AC217" s="4">
        <f t="shared" si="32"/>
        <v>1</v>
      </c>
      <c r="AD217" s="4">
        <f t="shared" si="33"/>
        <v>0</v>
      </c>
      <c r="AE217" s="4">
        <f t="shared" si="34"/>
        <v>0</v>
      </c>
      <c r="AF217" s="4">
        <f t="shared" si="35"/>
        <v>0</v>
      </c>
      <c r="AG217" s="4">
        <f t="shared" si="36"/>
        <v>0</v>
      </c>
      <c r="AH217" s="20" t="s">
        <v>661</v>
      </c>
      <c r="AI217" s="14" t="s">
        <v>237</v>
      </c>
      <c r="AJ217" s="14"/>
      <c r="AK217" s="5"/>
      <c r="AL217" s="4" t="s">
        <v>647</v>
      </c>
      <c r="AM217" s="47" t="s">
        <v>800</v>
      </c>
      <c r="AN217" s="7">
        <v>42217</v>
      </c>
      <c r="AO217" s="52">
        <f>(YEAR(AN217)-YEAR(G217))*12+(MONTH(AN217)-MONTH(G217))</f>
        <v>71</v>
      </c>
    </row>
    <row r="218" spans="1:46" s="4" customFormat="1" x14ac:dyDescent="0.35">
      <c r="A218" s="4" t="s">
        <v>1256</v>
      </c>
      <c r="B218" s="11" t="s">
        <v>22</v>
      </c>
      <c r="C218" s="4" t="s">
        <v>23</v>
      </c>
      <c r="D218" s="4" t="s">
        <v>238</v>
      </c>
      <c r="E218" s="4" t="s">
        <v>657</v>
      </c>
      <c r="F218" s="7">
        <v>38443</v>
      </c>
      <c r="G218" s="7">
        <v>39753</v>
      </c>
      <c r="H218" s="36">
        <f t="shared" si="28"/>
        <v>43</v>
      </c>
      <c r="I218" s="40" t="str">
        <f t="shared" si="31"/>
        <v>Early</v>
      </c>
      <c r="J218" s="47" t="s">
        <v>1161</v>
      </c>
      <c r="K218" s="34">
        <v>1</v>
      </c>
      <c r="M218" s="4" t="s">
        <v>763</v>
      </c>
      <c r="N218" s="4">
        <v>19923550</v>
      </c>
      <c r="O218" s="7">
        <v>40148</v>
      </c>
      <c r="P218" s="20">
        <f t="shared" si="40"/>
        <v>13</v>
      </c>
      <c r="Q218" s="20">
        <f t="shared" si="41"/>
        <v>13</v>
      </c>
      <c r="R218" s="25" t="s">
        <v>647</v>
      </c>
      <c r="S218" s="25"/>
      <c r="T218" s="25" t="s">
        <v>647</v>
      </c>
      <c r="U218" s="35"/>
      <c r="V218" s="35">
        <v>234</v>
      </c>
      <c r="W218" s="35">
        <v>234</v>
      </c>
      <c r="X218" s="54" t="s">
        <v>49</v>
      </c>
      <c r="Y218" s="7"/>
      <c r="Z218" s="4">
        <v>234</v>
      </c>
      <c r="AA218" s="7" t="s">
        <v>239</v>
      </c>
      <c r="AB218" s="7" t="s">
        <v>1081</v>
      </c>
      <c r="AC218" s="4">
        <f t="shared" si="32"/>
        <v>1</v>
      </c>
      <c r="AD218" s="4">
        <f t="shared" si="33"/>
        <v>0</v>
      </c>
      <c r="AE218" s="4">
        <f t="shared" si="34"/>
        <v>0</v>
      </c>
      <c r="AF218" s="4">
        <f t="shared" si="35"/>
        <v>0</v>
      </c>
      <c r="AG218" s="4">
        <f t="shared" si="36"/>
        <v>0</v>
      </c>
      <c r="AH218" s="20" t="s">
        <v>661</v>
      </c>
      <c r="AI218" s="14" t="s">
        <v>68</v>
      </c>
      <c r="AJ218" s="14" t="s">
        <v>22</v>
      </c>
      <c r="AK218" s="5"/>
      <c r="AL218" s="4" t="s">
        <v>647</v>
      </c>
      <c r="AM218" s="47" t="s">
        <v>658</v>
      </c>
      <c r="AN218" s="7">
        <v>42217</v>
      </c>
      <c r="AO218" s="52">
        <f>(YEAR(AN218)-YEAR(G218))*12+(MONTH(AN218)-MONTH(G218))</f>
        <v>81</v>
      </c>
    </row>
    <row r="219" spans="1:46" s="4" customFormat="1" x14ac:dyDescent="0.35">
      <c r="A219" s="4" t="s">
        <v>1256</v>
      </c>
      <c r="B219" s="11" t="s">
        <v>22</v>
      </c>
      <c r="C219" s="4" t="s">
        <v>23</v>
      </c>
      <c r="D219" s="4" t="s">
        <v>240</v>
      </c>
      <c r="E219" s="4" t="s">
        <v>659</v>
      </c>
      <c r="F219" s="7">
        <v>38991</v>
      </c>
      <c r="G219" s="7">
        <v>40210</v>
      </c>
      <c r="H219" s="36">
        <f t="shared" si="28"/>
        <v>40</v>
      </c>
      <c r="I219" s="40" t="str">
        <f t="shared" si="31"/>
        <v>Early</v>
      </c>
      <c r="J219" s="47" t="s">
        <v>1161</v>
      </c>
      <c r="K219" s="34">
        <v>1</v>
      </c>
      <c r="M219" s="4" t="s">
        <v>764</v>
      </c>
      <c r="N219" s="4">
        <v>26044070</v>
      </c>
      <c r="O219" s="7">
        <v>42156</v>
      </c>
      <c r="P219" s="20">
        <f t="shared" si="40"/>
        <v>64</v>
      </c>
      <c r="Q219" s="20">
        <f t="shared" si="41"/>
        <v>64</v>
      </c>
      <c r="R219" s="25" t="s">
        <v>661</v>
      </c>
      <c r="S219" s="29">
        <v>41852</v>
      </c>
      <c r="T219" s="25" t="s">
        <v>647</v>
      </c>
      <c r="U219" s="35"/>
      <c r="V219" s="35">
        <v>32</v>
      </c>
      <c r="W219" s="35">
        <v>32</v>
      </c>
      <c r="X219" s="54" t="s">
        <v>49</v>
      </c>
      <c r="Y219" s="7"/>
      <c r="Z219" s="4">
        <v>80</v>
      </c>
      <c r="AA219" s="7" t="s">
        <v>161</v>
      </c>
      <c r="AB219" s="7" t="s">
        <v>1081</v>
      </c>
      <c r="AC219" s="4">
        <f t="shared" si="32"/>
        <v>1</v>
      </c>
      <c r="AD219" s="4">
        <f t="shared" si="33"/>
        <v>0</v>
      </c>
      <c r="AE219" s="4">
        <f t="shared" si="34"/>
        <v>0</v>
      </c>
      <c r="AF219" s="4">
        <f t="shared" si="35"/>
        <v>0</v>
      </c>
      <c r="AG219" s="4">
        <f t="shared" si="36"/>
        <v>0</v>
      </c>
      <c r="AH219" s="20" t="s">
        <v>661</v>
      </c>
      <c r="AI219" s="14" t="s">
        <v>121</v>
      </c>
      <c r="AJ219" s="14" t="s">
        <v>22</v>
      </c>
      <c r="AK219" s="5"/>
      <c r="AL219" s="4" t="s">
        <v>647</v>
      </c>
      <c r="AM219" s="47" t="s">
        <v>658</v>
      </c>
      <c r="AN219" s="7">
        <v>42217</v>
      </c>
      <c r="AO219" s="52">
        <f>(YEAR(AN219)-YEAR(G219))*12+(MONTH(AN219)-MONTH(G219))</f>
        <v>66</v>
      </c>
    </row>
    <row r="220" spans="1:46" s="4" customFormat="1" x14ac:dyDescent="0.35">
      <c r="A220" s="4" t="s">
        <v>1256</v>
      </c>
      <c r="B220" s="11" t="s">
        <v>22</v>
      </c>
      <c r="C220" s="1" t="s">
        <v>24</v>
      </c>
      <c r="D220" s="1" t="s">
        <v>241</v>
      </c>
      <c r="E220" s="1" t="s">
        <v>662</v>
      </c>
      <c r="F220" s="7">
        <v>38473</v>
      </c>
      <c r="G220" s="7">
        <v>38718</v>
      </c>
      <c r="H220" s="36">
        <f t="shared" si="28"/>
        <v>8</v>
      </c>
      <c r="I220" s="40" t="str">
        <f t="shared" si="31"/>
        <v>Late</v>
      </c>
      <c r="J220" s="47" t="s">
        <v>4</v>
      </c>
      <c r="K220" s="34"/>
      <c r="L220" s="1"/>
      <c r="N220" s="4" t="s">
        <v>4</v>
      </c>
      <c r="O220" s="5"/>
      <c r="P220" s="20"/>
      <c r="Q220" s="20"/>
      <c r="R220" s="25" t="s">
        <v>647</v>
      </c>
      <c r="S220" s="25"/>
      <c r="T220" s="25" t="s">
        <v>647</v>
      </c>
      <c r="U220" s="56"/>
      <c r="V220" s="35"/>
      <c r="W220" s="35"/>
      <c r="X220" s="54" t="s">
        <v>49</v>
      </c>
      <c r="Y220" s="7"/>
      <c r="AA220" s="7" t="s">
        <v>211</v>
      </c>
      <c r="AB220" s="7" t="s">
        <v>1081</v>
      </c>
      <c r="AC220" s="4">
        <f t="shared" si="32"/>
        <v>1</v>
      </c>
      <c r="AD220" s="4">
        <f t="shared" si="33"/>
        <v>0</v>
      </c>
      <c r="AE220" s="4">
        <f t="shared" si="34"/>
        <v>0</v>
      </c>
      <c r="AF220" s="4">
        <f t="shared" si="35"/>
        <v>0</v>
      </c>
      <c r="AG220" s="4">
        <f t="shared" si="36"/>
        <v>0</v>
      </c>
      <c r="AH220" s="20" t="s">
        <v>661</v>
      </c>
      <c r="AI220" s="14" t="s">
        <v>242</v>
      </c>
      <c r="AJ220" s="14" t="s">
        <v>242</v>
      </c>
      <c r="AK220" s="1" t="s">
        <v>865</v>
      </c>
      <c r="AL220" s="1" t="s">
        <v>647</v>
      </c>
      <c r="AM220" s="48" t="s">
        <v>1092</v>
      </c>
      <c r="AN220" s="7">
        <v>42217</v>
      </c>
      <c r="AO220" s="52">
        <f>(YEAR(AN220)-YEAR(G220))*12+(MONTH(AN220)-MONTH(G220))</f>
        <v>115</v>
      </c>
      <c r="AP220" s="1"/>
      <c r="AQ220" s="1"/>
      <c r="AR220" s="1"/>
      <c r="AS220" s="1"/>
      <c r="AT220" s="1"/>
    </row>
    <row r="221" spans="1:46" s="4" customFormat="1" x14ac:dyDescent="0.35">
      <c r="A221" s="4" t="s">
        <v>1256</v>
      </c>
      <c r="B221" s="11" t="s">
        <v>22</v>
      </c>
      <c r="C221" s="1" t="s">
        <v>24</v>
      </c>
      <c r="D221" s="1" t="s">
        <v>243</v>
      </c>
      <c r="E221" s="1" t="s">
        <v>662</v>
      </c>
      <c r="F221" s="7">
        <v>38504</v>
      </c>
      <c r="G221" s="7">
        <v>38838</v>
      </c>
      <c r="H221" s="36">
        <f t="shared" si="28"/>
        <v>11</v>
      </c>
      <c r="I221" s="40" t="str">
        <f t="shared" si="31"/>
        <v>Late</v>
      </c>
      <c r="J221" s="47" t="s">
        <v>4</v>
      </c>
      <c r="K221" s="34"/>
      <c r="L221" s="1"/>
      <c r="N221" s="4" t="s">
        <v>4</v>
      </c>
      <c r="O221" s="5"/>
      <c r="P221" s="20"/>
      <c r="Q221" s="20"/>
      <c r="R221" s="25" t="s">
        <v>647</v>
      </c>
      <c r="S221" s="25"/>
      <c r="T221" s="25" t="s">
        <v>647</v>
      </c>
      <c r="U221" s="56"/>
      <c r="V221" s="35"/>
      <c r="W221" s="35"/>
      <c r="X221" s="54" t="s">
        <v>49</v>
      </c>
      <c r="Y221" s="7"/>
      <c r="Z221" s="4">
        <v>434</v>
      </c>
      <c r="AA221" s="7" t="s">
        <v>161</v>
      </c>
      <c r="AB221" s="7" t="s">
        <v>1081</v>
      </c>
      <c r="AC221" s="4">
        <f t="shared" si="32"/>
        <v>1</v>
      </c>
      <c r="AD221" s="4">
        <f t="shared" si="33"/>
        <v>0</v>
      </c>
      <c r="AE221" s="4">
        <f t="shared" si="34"/>
        <v>0</v>
      </c>
      <c r="AF221" s="4">
        <f t="shared" si="35"/>
        <v>0</v>
      </c>
      <c r="AG221" s="4">
        <f t="shared" si="36"/>
        <v>0</v>
      </c>
      <c r="AH221" s="20" t="s">
        <v>661</v>
      </c>
      <c r="AI221" s="14" t="s">
        <v>40</v>
      </c>
      <c r="AJ221" s="14" t="s">
        <v>40</v>
      </c>
      <c r="AK221" s="1" t="s">
        <v>866</v>
      </c>
      <c r="AL221" s="1" t="s">
        <v>647</v>
      </c>
      <c r="AM221" s="48" t="s">
        <v>1092</v>
      </c>
      <c r="AN221" s="7">
        <v>42217</v>
      </c>
      <c r="AO221" s="52">
        <f>(YEAR(AN221)-YEAR(G221))*12+(MONTH(AN221)-MONTH(G221))</f>
        <v>111</v>
      </c>
      <c r="AP221" s="1"/>
      <c r="AQ221" s="1"/>
      <c r="AR221" s="1"/>
      <c r="AS221" s="1"/>
      <c r="AT221" s="1"/>
    </row>
    <row r="222" spans="1:46" s="4" customFormat="1" x14ac:dyDescent="0.35">
      <c r="A222" s="4" t="s">
        <v>1256</v>
      </c>
      <c r="B222" s="11" t="s">
        <v>22</v>
      </c>
      <c r="C222" s="1" t="s">
        <v>24</v>
      </c>
      <c r="D222" s="1" t="s">
        <v>244</v>
      </c>
      <c r="E222" s="1" t="s">
        <v>657</v>
      </c>
      <c r="F222" s="7">
        <v>38565</v>
      </c>
      <c r="G222" s="7">
        <v>38991</v>
      </c>
      <c r="H222" s="36">
        <f t="shared" si="28"/>
        <v>14</v>
      </c>
      <c r="I222" s="40" t="str">
        <f t="shared" si="31"/>
        <v>Late</v>
      </c>
      <c r="J222" s="47" t="s">
        <v>4</v>
      </c>
      <c r="K222" s="34"/>
      <c r="L222" s="1"/>
      <c r="N222" s="4" t="s">
        <v>4</v>
      </c>
      <c r="O222" s="5"/>
      <c r="P222" s="20"/>
      <c r="Q222" s="20"/>
      <c r="R222" s="25" t="s">
        <v>647</v>
      </c>
      <c r="S222" s="25"/>
      <c r="T222" s="25" t="s">
        <v>647</v>
      </c>
      <c r="U222" s="56"/>
      <c r="V222" s="35"/>
      <c r="W222" s="35"/>
      <c r="X222" s="54" t="s">
        <v>49</v>
      </c>
      <c r="Y222" s="7"/>
      <c r="AA222" s="7" t="s">
        <v>245</v>
      </c>
      <c r="AB222" s="7" t="s">
        <v>1081</v>
      </c>
      <c r="AC222" s="4">
        <f t="shared" si="32"/>
        <v>1</v>
      </c>
      <c r="AD222" s="4">
        <f t="shared" si="33"/>
        <v>0</v>
      </c>
      <c r="AE222" s="4">
        <f t="shared" si="34"/>
        <v>0</v>
      </c>
      <c r="AF222" s="4">
        <f t="shared" si="35"/>
        <v>0</v>
      </c>
      <c r="AG222" s="4">
        <f t="shared" si="36"/>
        <v>0</v>
      </c>
      <c r="AH222" s="20" t="s">
        <v>661</v>
      </c>
      <c r="AI222" s="14" t="s">
        <v>246</v>
      </c>
      <c r="AJ222" s="14" t="s">
        <v>242</v>
      </c>
      <c r="AK222" s="1" t="s">
        <v>867</v>
      </c>
      <c r="AL222" s="1" t="s">
        <v>647</v>
      </c>
      <c r="AM222" s="48" t="s">
        <v>1092</v>
      </c>
      <c r="AN222" s="7">
        <v>42217</v>
      </c>
      <c r="AO222" s="52">
        <f>(YEAR(AN222)-YEAR(G222))*12+(MONTH(AN222)-MONTH(G222))</f>
        <v>106</v>
      </c>
      <c r="AP222" s="1"/>
      <c r="AQ222" s="1"/>
      <c r="AR222" s="1"/>
      <c r="AS222" s="1"/>
      <c r="AT222" s="1"/>
    </row>
    <row r="223" spans="1:46" s="4" customFormat="1" x14ac:dyDescent="0.35">
      <c r="A223" s="4" t="s">
        <v>1256</v>
      </c>
      <c r="B223" s="11" t="s">
        <v>22</v>
      </c>
      <c r="C223" s="1" t="s">
        <v>24</v>
      </c>
      <c r="D223" s="1" t="s">
        <v>247</v>
      </c>
      <c r="E223" s="1" t="s">
        <v>657</v>
      </c>
      <c r="F223" s="7">
        <v>38473</v>
      </c>
      <c r="G223" s="7">
        <v>39022</v>
      </c>
      <c r="H223" s="36">
        <f t="shared" si="28"/>
        <v>18</v>
      </c>
      <c r="I223" s="40" t="str">
        <f t="shared" si="31"/>
        <v>Late</v>
      </c>
      <c r="J223" s="47" t="s">
        <v>4</v>
      </c>
      <c r="K223" s="34"/>
      <c r="L223" s="1"/>
      <c r="N223" s="4" t="s">
        <v>4</v>
      </c>
      <c r="O223" s="5"/>
      <c r="P223" s="20"/>
      <c r="Q223" s="20"/>
      <c r="R223" s="25" t="s">
        <v>647</v>
      </c>
      <c r="S223" s="25"/>
      <c r="T223" s="25" t="s">
        <v>647</v>
      </c>
      <c r="U223" s="56"/>
      <c r="V223" s="35"/>
      <c r="W223" s="35"/>
      <c r="X223" s="54" t="s">
        <v>49</v>
      </c>
      <c r="Y223" s="7"/>
      <c r="AA223" s="7" t="s">
        <v>245</v>
      </c>
      <c r="AB223" s="7" t="s">
        <v>1081</v>
      </c>
      <c r="AC223" s="4">
        <f t="shared" si="32"/>
        <v>1</v>
      </c>
      <c r="AD223" s="4">
        <f t="shared" si="33"/>
        <v>0</v>
      </c>
      <c r="AE223" s="4">
        <f t="shared" si="34"/>
        <v>0</v>
      </c>
      <c r="AF223" s="4">
        <f t="shared" si="35"/>
        <v>0</v>
      </c>
      <c r="AG223" s="4">
        <f t="shared" si="36"/>
        <v>0</v>
      </c>
      <c r="AH223" s="20" t="s">
        <v>661</v>
      </c>
      <c r="AI223" s="14" t="s">
        <v>246</v>
      </c>
      <c r="AJ223" s="14" t="s">
        <v>242</v>
      </c>
      <c r="AK223" s="1" t="s">
        <v>868</v>
      </c>
      <c r="AL223" s="1" t="s">
        <v>647</v>
      </c>
      <c r="AM223" s="48" t="s">
        <v>1092</v>
      </c>
      <c r="AN223" s="7">
        <v>42217</v>
      </c>
      <c r="AO223" s="52">
        <f>(YEAR(AN223)-YEAR(G223))*12+(MONTH(AN223)-MONTH(G223))</f>
        <v>105</v>
      </c>
      <c r="AP223" s="1"/>
      <c r="AQ223" s="1"/>
      <c r="AR223" s="1"/>
      <c r="AS223" s="1"/>
      <c r="AT223" s="1"/>
    </row>
    <row r="224" spans="1:46" s="4" customFormat="1" x14ac:dyDescent="0.35">
      <c r="A224" s="4" t="s">
        <v>1256</v>
      </c>
      <c r="B224" s="11" t="s">
        <v>22</v>
      </c>
      <c r="C224" s="1" t="s">
        <v>24</v>
      </c>
      <c r="D224" s="1" t="s">
        <v>248</v>
      </c>
      <c r="E224" s="1" t="s">
        <v>662</v>
      </c>
      <c r="F224" s="7">
        <v>38473</v>
      </c>
      <c r="G224" s="7">
        <v>39022</v>
      </c>
      <c r="H224" s="36">
        <f t="shared" si="28"/>
        <v>18</v>
      </c>
      <c r="I224" s="40" t="str">
        <f t="shared" si="31"/>
        <v>Late</v>
      </c>
      <c r="J224" s="47" t="s">
        <v>4</v>
      </c>
      <c r="K224" s="34"/>
      <c r="L224" s="1"/>
      <c r="N224" s="4" t="s">
        <v>4</v>
      </c>
      <c r="O224" s="5"/>
      <c r="P224" s="20"/>
      <c r="Q224" s="20"/>
      <c r="R224" s="25" t="s">
        <v>647</v>
      </c>
      <c r="S224" s="25"/>
      <c r="T224" s="25" t="s">
        <v>647</v>
      </c>
      <c r="U224" s="56"/>
      <c r="V224" s="35"/>
      <c r="W224" s="35"/>
      <c r="X224" s="54" t="s">
        <v>49</v>
      </c>
      <c r="Y224" s="7"/>
      <c r="AA224" s="7" t="s">
        <v>211</v>
      </c>
      <c r="AB224" s="7" t="s">
        <v>1081</v>
      </c>
      <c r="AC224" s="4">
        <f t="shared" si="32"/>
        <v>1</v>
      </c>
      <c r="AD224" s="4">
        <f t="shared" si="33"/>
        <v>0</v>
      </c>
      <c r="AE224" s="4">
        <f t="shared" si="34"/>
        <v>0</v>
      </c>
      <c r="AF224" s="4">
        <f t="shared" si="35"/>
        <v>0</v>
      </c>
      <c r="AG224" s="4">
        <f t="shared" si="36"/>
        <v>0</v>
      </c>
      <c r="AH224" s="20" t="s">
        <v>661</v>
      </c>
      <c r="AI224" s="14" t="s">
        <v>242</v>
      </c>
      <c r="AJ224" s="14" t="s">
        <v>242</v>
      </c>
      <c r="AK224" s="1" t="s">
        <v>869</v>
      </c>
      <c r="AL224" s="1" t="s">
        <v>661</v>
      </c>
      <c r="AM224" s="48" t="s">
        <v>1092</v>
      </c>
      <c r="AN224" s="7">
        <v>42217</v>
      </c>
      <c r="AO224" s="52">
        <f>(YEAR(AN224)-YEAR(G224))*12+(MONTH(AN224)-MONTH(G224))</f>
        <v>105</v>
      </c>
      <c r="AP224" s="1"/>
      <c r="AQ224" s="1"/>
      <c r="AR224" s="1"/>
      <c r="AS224" s="1"/>
      <c r="AT224" s="1"/>
    </row>
    <row r="225" spans="1:46" s="4" customFormat="1" x14ac:dyDescent="0.35">
      <c r="A225" s="4" t="s">
        <v>1256</v>
      </c>
      <c r="B225" s="11" t="s">
        <v>22</v>
      </c>
      <c r="C225" s="1" t="s">
        <v>24</v>
      </c>
      <c r="D225" s="1" t="s">
        <v>249</v>
      </c>
      <c r="E225" s="1" t="s">
        <v>657</v>
      </c>
      <c r="F225" s="7">
        <v>38384</v>
      </c>
      <c r="G225" s="7">
        <v>39052</v>
      </c>
      <c r="H225" s="36">
        <f t="shared" si="28"/>
        <v>22</v>
      </c>
      <c r="I225" s="40" t="str">
        <f t="shared" si="31"/>
        <v>Late</v>
      </c>
      <c r="J225" s="47" t="s">
        <v>4</v>
      </c>
      <c r="K225" s="34"/>
      <c r="L225" s="1"/>
      <c r="N225" s="4" t="s">
        <v>4</v>
      </c>
      <c r="O225" s="5"/>
      <c r="P225" s="20"/>
      <c r="Q225" s="20"/>
      <c r="R225" s="25" t="s">
        <v>647</v>
      </c>
      <c r="S225" s="25"/>
      <c r="T225" s="25" t="s">
        <v>647</v>
      </c>
      <c r="U225" s="56"/>
      <c r="V225" s="35"/>
      <c r="W225" s="35"/>
      <c r="X225" s="54" t="s">
        <v>49</v>
      </c>
      <c r="Y225" s="7"/>
      <c r="AA225" s="7" t="s">
        <v>245</v>
      </c>
      <c r="AB225" s="7" t="s">
        <v>1081</v>
      </c>
      <c r="AC225" s="4">
        <f t="shared" si="32"/>
        <v>1</v>
      </c>
      <c r="AD225" s="4">
        <f t="shared" si="33"/>
        <v>0</v>
      </c>
      <c r="AE225" s="4">
        <f t="shared" si="34"/>
        <v>0</v>
      </c>
      <c r="AF225" s="4">
        <f t="shared" si="35"/>
        <v>0</v>
      </c>
      <c r="AG225" s="4">
        <f t="shared" si="36"/>
        <v>0</v>
      </c>
      <c r="AH225" s="20" t="s">
        <v>661</v>
      </c>
      <c r="AI225" s="14" t="s">
        <v>250</v>
      </c>
      <c r="AJ225" s="14" t="s">
        <v>40</v>
      </c>
      <c r="AK225" s="1" t="s">
        <v>870</v>
      </c>
      <c r="AL225" s="1" t="s">
        <v>647</v>
      </c>
      <c r="AM225" s="48" t="s">
        <v>1092</v>
      </c>
      <c r="AN225" s="7">
        <v>42217</v>
      </c>
      <c r="AO225" s="52">
        <f>(YEAR(AN225)-YEAR(G225))*12+(MONTH(AN225)-MONTH(G225))</f>
        <v>104</v>
      </c>
      <c r="AP225" s="1"/>
      <c r="AQ225" s="1"/>
      <c r="AR225" s="1"/>
      <c r="AS225" s="1"/>
      <c r="AT225" s="1"/>
    </row>
    <row r="226" spans="1:46" s="4" customFormat="1" x14ac:dyDescent="0.35">
      <c r="A226" s="4" t="s">
        <v>1256</v>
      </c>
      <c r="B226" s="11" t="s">
        <v>22</v>
      </c>
      <c r="C226" s="1" t="s">
        <v>24</v>
      </c>
      <c r="D226" s="1" t="s">
        <v>251</v>
      </c>
      <c r="E226" s="1" t="s">
        <v>662</v>
      </c>
      <c r="F226" s="7">
        <v>38899</v>
      </c>
      <c r="G226" s="7">
        <v>39326</v>
      </c>
      <c r="H226" s="36">
        <f t="shared" si="28"/>
        <v>14</v>
      </c>
      <c r="I226" s="40" t="str">
        <f t="shared" si="31"/>
        <v>Late</v>
      </c>
      <c r="J226" s="47" t="s">
        <v>4</v>
      </c>
      <c r="K226" s="34"/>
      <c r="L226" s="1"/>
      <c r="N226" s="4" t="s">
        <v>4</v>
      </c>
      <c r="O226" s="5"/>
      <c r="P226" s="20"/>
      <c r="Q226" s="20"/>
      <c r="R226" s="25" t="s">
        <v>647</v>
      </c>
      <c r="S226" s="25"/>
      <c r="T226" s="25" t="s">
        <v>647</v>
      </c>
      <c r="U226" s="56"/>
      <c r="V226" s="35"/>
      <c r="W226" s="35"/>
      <c r="X226" s="54" t="s">
        <v>49</v>
      </c>
      <c r="Y226" s="7"/>
      <c r="Z226" s="4">
        <v>120</v>
      </c>
      <c r="AA226" s="7" t="s">
        <v>161</v>
      </c>
      <c r="AB226" s="7" t="s">
        <v>1081</v>
      </c>
      <c r="AC226" s="4">
        <f t="shared" si="32"/>
        <v>1</v>
      </c>
      <c r="AD226" s="4">
        <f t="shared" si="33"/>
        <v>0</v>
      </c>
      <c r="AE226" s="4">
        <f t="shared" si="34"/>
        <v>0</v>
      </c>
      <c r="AF226" s="4">
        <f t="shared" si="35"/>
        <v>0</v>
      </c>
      <c r="AG226" s="4">
        <f t="shared" si="36"/>
        <v>0</v>
      </c>
      <c r="AH226" s="20" t="s">
        <v>661</v>
      </c>
      <c r="AI226" s="14" t="s">
        <v>242</v>
      </c>
      <c r="AJ226" s="14" t="s">
        <v>242</v>
      </c>
      <c r="AK226" s="1" t="s">
        <v>871</v>
      </c>
      <c r="AL226" s="1" t="s">
        <v>647</v>
      </c>
      <c r="AM226" s="48" t="s">
        <v>1092</v>
      </c>
      <c r="AN226" s="7">
        <v>42217</v>
      </c>
      <c r="AO226" s="52">
        <f>(YEAR(AN226)-YEAR(G226))*12+(MONTH(AN226)-MONTH(G226))</f>
        <v>95</v>
      </c>
      <c r="AP226" s="1"/>
      <c r="AQ226" s="1"/>
      <c r="AR226" s="1"/>
      <c r="AS226" s="1"/>
      <c r="AT226" s="1"/>
    </row>
    <row r="227" spans="1:46" s="4" customFormat="1" x14ac:dyDescent="0.35">
      <c r="A227" s="4" t="s">
        <v>1256</v>
      </c>
      <c r="B227" s="11" t="s">
        <v>22</v>
      </c>
      <c r="C227" s="1" t="s">
        <v>24</v>
      </c>
      <c r="D227" s="1" t="s">
        <v>252</v>
      </c>
      <c r="E227" s="1" t="s">
        <v>662</v>
      </c>
      <c r="F227" s="7">
        <v>38504</v>
      </c>
      <c r="G227" s="7">
        <v>39356</v>
      </c>
      <c r="H227" s="36">
        <f t="shared" si="28"/>
        <v>28</v>
      </c>
      <c r="I227" s="40" t="str">
        <f t="shared" si="31"/>
        <v>Late</v>
      </c>
      <c r="J227" s="47" t="s">
        <v>4</v>
      </c>
      <c r="K227" s="34"/>
      <c r="L227" s="1"/>
      <c r="N227" s="4" t="s">
        <v>4</v>
      </c>
      <c r="O227" s="5"/>
      <c r="P227" s="20"/>
      <c r="Q227" s="20"/>
      <c r="R227" s="25" t="s">
        <v>647</v>
      </c>
      <c r="S227" s="25"/>
      <c r="T227" s="25" t="s">
        <v>647</v>
      </c>
      <c r="U227" s="56"/>
      <c r="V227" s="35"/>
      <c r="W227" s="35"/>
      <c r="X227" s="54" t="s">
        <v>49</v>
      </c>
      <c r="Y227" s="7"/>
      <c r="Z227" s="4">
        <v>380</v>
      </c>
      <c r="AA227" s="7" t="s">
        <v>161</v>
      </c>
      <c r="AB227" s="7" t="s">
        <v>1081</v>
      </c>
      <c r="AC227" s="4">
        <f t="shared" si="32"/>
        <v>1</v>
      </c>
      <c r="AD227" s="4">
        <f t="shared" si="33"/>
        <v>0</v>
      </c>
      <c r="AE227" s="4">
        <f t="shared" si="34"/>
        <v>0</v>
      </c>
      <c r="AF227" s="4">
        <f t="shared" si="35"/>
        <v>0</v>
      </c>
      <c r="AG227" s="4">
        <f t="shared" si="36"/>
        <v>0</v>
      </c>
      <c r="AH227" s="20" t="s">
        <v>661</v>
      </c>
      <c r="AI227" s="14" t="s">
        <v>253</v>
      </c>
      <c r="AJ227" s="14" t="s">
        <v>40</v>
      </c>
      <c r="AK227" s="1" t="s">
        <v>872</v>
      </c>
      <c r="AL227" s="1" t="s">
        <v>647</v>
      </c>
      <c r="AM227" s="48" t="s">
        <v>1092</v>
      </c>
      <c r="AN227" s="7">
        <v>42217</v>
      </c>
      <c r="AO227" s="52">
        <f>(YEAR(AN227)-YEAR(G227))*12+(MONTH(AN227)-MONTH(G227))</f>
        <v>94</v>
      </c>
      <c r="AP227" s="1"/>
      <c r="AQ227" s="1"/>
      <c r="AR227" s="1"/>
      <c r="AS227" s="1"/>
      <c r="AT227" s="1"/>
    </row>
    <row r="228" spans="1:46" s="4" customFormat="1" x14ac:dyDescent="0.35">
      <c r="A228" s="4" t="s">
        <v>1256</v>
      </c>
      <c r="B228" s="11" t="s">
        <v>22</v>
      </c>
      <c r="C228" s="1" t="s">
        <v>24</v>
      </c>
      <c r="D228" s="1" t="s">
        <v>254</v>
      </c>
      <c r="E228" s="1" t="s">
        <v>657</v>
      </c>
      <c r="F228" s="7">
        <v>38718</v>
      </c>
      <c r="G228" s="7">
        <v>39356</v>
      </c>
      <c r="H228" s="36">
        <f t="shared" si="28"/>
        <v>21</v>
      </c>
      <c r="I228" s="40" t="str">
        <f t="shared" si="31"/>
        <v>Late</v>
      </c>
      <c r="J228" s="47" t="s">
        <v>4</v>
      </c>
      <c r="K228" s="34"/>
      <c r="L228" s="1"/>
      <c r="N228" s="4" t="s">
        <v>4</v>
      </c>
      <c r="O228" s="5"/>
      <c r="P228" s="20"/>
      <c r="Q228" s="20"/>
      <c r="R228" s="25" t="s">
        <v>647</v>
      </c>
      <c r="S228" s="25"/>
      <c r="T228" s="25" t="s">
        <v>647</v>
      </c>
      <c r="U228" s="56"/>
      <c r="V228" s="35"/>
      <c r="W228" s="35"/>
      <c r="X228" s="54" t="s">
        <v>49</v>
      </c>
      <c r="Y228" s="7"/>
      <c r="AA228" s="7" t="s">
        <v>245</v>
      </c>
      <c r="AB228" s="7" t="s">
        <v>1081</v>
      </c>
      <c r="AC228" s="4">
        <f t="shared" si="32"/>
        <v>1</v>
      </c>
      <c r="AD228" s="4">
        <f t="shared" si="33"/>
        <v>0</v>
      </c>
      <c r="AE228" s="4">
        <f t="shared" si="34"/>
        <v>0</v>
      </c>
      <c r="AF228" s="4">
        <f t="shared" si="35"/>
        <v>0</v>
      </c>
      <c r="AG228" s="4">
        <f t="shared" si="36"/>
        <v>0</v>
      </c>
      <c r="AH228" s="20" t="s">
        <v>661</v>
      </c>
      <c r="AI228" s="14" t="s">
        <v>255</v>
      </c>
      <c r="AJ228" s="14" t="s">
        <v>242</v>
      </c>
      <c r="AK228" s="1" t="s">
        <v>873</v>
      </c>
      <c r="AL228" s="1" t="s">
        <v>647</v>
      </c>
      <c r="AM228" s="48" t="s">
        <v>1092</v>
      </c>
      <c r="AN228" s="7">
        <v>42217</v>
      </c>
      <c r="AO228" s="52">
        <f>(YEAR(AN228)-YEAR(G228))*12+(MONTH(AN228)-MONTH(G228))</f>
        <v>94</v>
      </c>
      <c r="AP228" s="1"/>
      <c r="AQ228" s="1"/>
      <c r="AR228" s="1"/>
      <c r="AS228" s="1"/>
      <c r="AT228" s="1"/>
    </row>
    <row r="229" spans="1:46" s="4" customFormat="1" x14ac:dyDescent="0.35">
      <c r="A229" s="4" t="s">
        <v>1256</v>
      </c>
      <c r="B229" s="11" t="s">
        <v>22</v>
      </c>
      <c r="C229" s="1" t="s">
        <v>24</v>
      </c>
      <c r="D229" s="1" t="s">
        <v>256</v>
      </c>
      <c r="E229" s="1" t="s">
        <v>662</v>
      </c>
      <c r="F229" s="7">
        <v>39022</v>
      </c>
      <c r="G229" s="7">
        <v>39356</v>
      </c>
      <c r="H229" s="36">
        <f t="shared" si="28"/>
        <v>11</v>
      </c>
      <c r="I229" s="40" t="str">
        <f t="shared" si="31"/>
        <v>Late</v>
      </c>
      <c r="J229" s="47" t="s">
        <v>4</v>
      </c>
      <c r="K229" s="34"/>
      <c r="L229" s="1"/>
      <c r="N229" s="4" t="s">
        <v>4</v>
      </c>
      <c r="O229" s="5"/>
      <c r="P229" s="20"/>
      <c r="Q229" s="20"/>
      <c r="R229" s="25" t="s">
        <v>647</v>
      </c>
      <c r="S229" s="25"/>
      <c r="T229" s="25" t="s">
        <v>647</v>
      </c>
      <c r="U229" s="56"/>
      <c r="V229" s="35"/>
      <c r="W229" s="35"/>
      <c r="X229" s="54" t="s">
        <v>49</v>
      </c>
      <c r="Y229" s="7"/>
      <c r="Z229" s="4">
        <v>120</v>
      </c>
      <c r="AA229" s="7" t="s">
        <v>161</v>
      </c>
      <c r="AB229" s="7" t="s">
        <v>1081</v>
      </c>
      <c r="AC229" s="4">
        <f t="shared" si="32"/>
        <v>1</v>
      </c>
      <c r="AD229" s="4">
        <f t="shared" si="33"/>
        <v>0</v>
      </c>
      <c r="AE229" s="4">
        <f t="shared" si="34"/>
        <v>0</v>
      </c>
      <c r="AF229" s="4">
        <f t="shared" si="35"/>
        <v>0</v>
      </c>
      <c r="AG229" s="4">
        <f t="shared" si="36"/>
        <v>0</v>
      </c>
      <c r="AH229" s="20" t="s">
        <v>661</v>
      </c>
      <c r="AI229" s="14" t="s">
        <v>242</v>
      </c>
      <c r="AJ229" s="14" t="s">
        <v>242</v>
      </c>
      <c r="AK229" s="1" t="s">
        <v>874</v>
      </c>
      <c r="AL229" s="1" t="s">
        <v>661</v>
      </c>
      <c r="AM229" s="48" t="s">
        <v>1092</v>
      </c>
      <c r="AN229" s="7">
        <v>42217</v>
      </c>
      <c r="AO229" s="52">
        <f>(YEAR(AN229)-YEAR(G229))*12+(MONTH(AN229)-MONTH(G229))</f>
        <v>94</v>
      </c>
      <c r="AP229" s="1"/>
      <c r="AQ229" s="1"/>
      <c r="AR229" s="1"/>
      <c r="AS229" s="1"/>
      <c r="AT229" s="1"/>
    </row>
    <row r="230" spans="1:46" s="4" customFormat="1" x14ac:dyDescent="0.35">
      <c r="A230" s="4" t="s">
        <v>1256</v>
      </c>
      <c r="B230" s="11" t="s">
        <v>22</v>
      </c>
      <c r="C230" s="1" t="s">
        <v>24</v>
      </c>
      <c r="D230" s="1" t="s">
        <v>257</v>
      </c>
      <c r="E230" s="1" t="s">
        <v>662</v>
      </c>
      <c r="F230" s="7">
        <v>38596</v>
      </c>
      <c r="G230" s="7">
        <v>39448</v>
      </c>
      <c r="H230" s="36">
        <f t="shared" ref="H230:H293" si="42">(YEAR(G230)-YEAR(F230))*12+(MONTH(G230)-MONTH(F230))</f>
        <v>28</v>
      </c>
      <c r="I230" s="40" t="str">
        <f t="shared" si="31"/>
        <v>Late</v>
      </c>
      <c r="J230" s="47" t="s">
        <v>4</v>
      </c>
      <c r="K230" s="34"/>
      <c r="L230" s="1"/>
      <c r="N230" s="4" t="s">
        <v>4</v>
      </c>
      <c r="O230" s="5"/>
      <c r="P230" s="20"/>
      <c r="Q230" s="20"/>
      <c r="R230" s="25" t="s">
        <v>647</v>
      </c>
      <c r="S230" s="25"/>
      <c r="T230" s="25" t="s">
        <v>647</v>
      </c>
      <c r="U230" s="56"/>
      <c r="V230" s="35"/>
      <c r="W230" s="35"/>
      <c r="X230" s="54" t="s">
        <v>49</v>
      </c>
      <c r="Y230" s="7"/>
      <c r="Z230" s="4">
        <v>986</v>
      </c>
      <c r="AA230" s="7" t="s">
        <v>211</v>
      </c>
      <c r="AB230" s="7" t="s">
        <v>1081</v>
      </c>
      <c r="AC230" s="4">
        <f t="shared" si="32"/>
        <v>1</v>
      </c>
      <c r="AD230" s="4">
        <f t="shared" si="33"/>
        <v>0</v>
      </c>
      <c r="AE230" s="4">
        <f t="shared" si="34"/>
        <v>0</v>
      </c>
      <c r="AF230" s="4">
        <f t="shared" si="35"/>
        <v>0</v>
      </c>
      <c r="AG230" s="4">
        <f t="shared" si="36"/>
        <v>0</v>
      </c>
      <c r="AH230" s="20" t="s">
        <v>661</v>
      </c>
      <c r="AI230" s="14" t="s">
        <v>242</v>
      </c>
      <c r="AJ230" s="14" t="s">
        <v>242</v>
      </c>
      <c r="AK230" s="1" t="s">
        <v>875</v>
      </c>
      <c r="AL230" s="1" t="s">
        <v>661</v>
      </c>
      <c r="AM230" s="48" t="s">
        <v>1092</v>
      </c>
      <c r="AN230" s="7">
        <v>42217</v>
      </c>
      <c r="AO230" s="52">
        <f>(YEAR(AN230)-YEAR(G230))*12+(MONTH(AN230)-MONTH(G230))</f>
        <v>91</v>
      </c>
      <c r="AP230" s="1"/>
      <c r="AQ230" s="1"/>
      <c r="AR230" s="1"/>
      <c r="AS230" s="1"/>
      <c r="AT230" s="1"/>
    </row>
    <row r="231" spans="1:46" s="4" customFormat="1" x14ac:dyDescent="0.35">
      <c r="A231" s="4" t="s">
        <v>1256</v>
      </c>
      <c r="B231" s="11" t="s">
        <v>22</v>
      </c>
      <c r="C231" s="1" t="s">
        <v>24</v>
      </c>
      <c r="D231" s="1" t="s">
        <v>258</v>
      </c>
      <c r="E231" s="1" t="s">
        <v>662</v>
      </c>
      <c r="F231" s="7">
        <v>38687</v>
      </c>
      <c r="G231" s="7">
        <v>39448</v>
      </c>
      <c r="H231" s="36">
        <f t="shared" si="42"/>
        <v>25</v>
      </c>
      <c r="I231" s="40" t="str">
        <f t="shared" ref="I231:I294" si="43">IF(AO231&lt;=82,"Early","Late")</f>
        <v>Late</v>
      </c>
      <c r="J231" s="47" t="s">
        <v>4</v>
      </c>
      <c r="K231" s="34"/>
      <c r="L231" s="1"/>
      <c r="N231" s="4" t="s">
        <v>4</v>
      </c>
      <c r="O231" s="5"/>
      <c r="P231" s="20"/>
      <c r="Q231" s="20"/>
      <c r="R231" s="25" t="s">
        <v>647</v>
      </c>
      <c r="S231" s="25"/>
      <c r="T231" s="25" t="s">
        <v>647</v>
      </c>
      <c r="U231" s="56"/>
      <c r="V231" s="35"/>
      <c r="W231" s="35"/>
      <c r="X231" s="54" t="s">
        <v>37</v>
      </c>
      <c r="Y231" s="7" t="s">
        <v>259</v>
      </c>
      <c r="Z231" s="4">
        <v>60</v>
      </c>
      <c r="AA231" s="7" t="s">
        <v>211</v>
      </c>
      <c r="AB231" s="7" t="s">
        <v>1081</v>
      </c>
      <c r="AC231" s="4">
        <f t="shared" ref="AC231:AC294" si="44">IF(AB231="Pharma",1,0)</f>
        <v>1</v>
      </c>
      <c r="AD231" s="4">
        <f t="shared" ref="AD231:AD294" si="45">IF(AB231="Biotech",1,0)</f>
        <v>0</v>
      </c>
      <c r="AE231" s="4">
        <f t="shared" ref="AE231:AE294" si="46">IF(AB231="Government",1,0)</f>
        <v>0</v>
      </c>
      <c r="AF231" s="4">
        <f t="shared" ref="AF231:AF294" si="47">IF(AB231="Academic",1,0)</f>
        <v>0</v>
      </c>
      <c r="AG231" s="4">
        <f t="shared" ref="AG231:AG294" si="48">IF(AB231="Non-profit",1,0)</f>
        <v>0</v>
      </c>
      <c r="AH231" s="20" t="s">
        <v>661</v>
      </c>
      <c r="AI231" s="14" t="s">
        <v>25</v>
      </c>
      <c r="AJ231" s="14" t="s">
        <v>22</v>
      </c>
      <c r="AK231" s="1" t="s">
        <v>876</v>
      </c>
      <c r="AL231" s="1" t="s">
        <v>661</v>
      </c>
      <c r="AM231" s="48" t="s">
        <v>1092</v>
      </c>
      <c r="AN231" s="7">
        <v>42217</v>
      </c>
      <c r="AO231" s="52">
        <f>(YEAR(AN231)-YEAR(G231))*12+(MONTH(AN231)-MONTH(G231))</f>
        <v>91</v>
      </c>
      <c r="AP231" s="1"/>
      <c r="AQ231" s="1"/>
      <c r="AR231" s="1"/>
      <c r="AS231" s="1"/>
      <c r="AT231" s="1"/>
    </row>
    <row r="232" spans="1:46" s="4" customFormat="1" x14ac:dyDescent="0.35">
      <c r="A232" s="4" t="s">
        <v>1256</v>
      </c>
      <c r="B232" s="11" t="s">
        <v>22</v>
      </c>
      <c r="C232" s="1" t="s">
        <v>24</v>
      </c>
      <c r="D232" s="1" t="s">
        <v>260</v>
      </c>
      <c r="E232" s="1" t="s">
        <v>662</v>
      </c>
      <c r="F232" s="7">
        <v>38718</v>
      </c>
      <c r="G232" s="7">
        <v>39448</v>
      </c>
      <c r="H232" s="36">
        <f t="shared" si="42"/>
        <v>24</v>
      </c>
      <c r="I232" s="40" t="str">
        <f t="shared" si="43"/>
        <v>Late</v>
      </c>
      <c r="J232" s="47" t="s">
        <v>4</v>
      </c>
      <c r="K232" s="34"/>
      <c r="L232" s="1"/>
      <c r="N232" s="4" t="s">
        <v>4</v>
      </c>
      <c r="O232" s="5"/>
      <c r="P232" s="20"/>
      <c r="Q232" s="20"/>
      <c r="R232" s="25" t="s">
        <v>647</v>
      </c>
      <c r="S232" s="25"/>
      <c r="T232" s="25" t="s">
        <v>647</v>
      </c>
      <c r="U232" s="56"/>
      <c r="V232" s="35"/>
      <c r="W232" s="35"/>
      <c r="X232" s="54" t="s">
        <v>37</v>
      </c>
      <c r="Y232" s="7" t="s">
        <v>261</v>
      </c>
      <c r="Z232" s="4">
        <v>11</v>
      </c>
      <c r="AA232" s="7" t="s">
        <v>262</v>
      </c>
      <c r="AB232" s="7" t="s">
        <v>1081</v>
      </c>
      <c r="AC232" s="4">
        <f t="shared" si="44"/>
        <v>1</v>
      </c>
      <c r="AD232" s="4">
        <f t="shared" si="45"/>
        <v>0</v>
      </c>
      <c r="AE232" s="4">
        <f t="shared" si="46"/>
        <v>0</v>
      </c>
      <c r="AF232" s="4">
        <f t="shared" si="47"/>
        <v>0</v>
      </c>
      <c r="AG232" s="4">
        <f t="shared" si="48"/>
        <v>0</v>
      </c>
      <c r="AH232" s="20" t="s">
        <v>661</v>
      </c>
      <c r="AI232" s="14" t="s">
        <v>242</v>
      </c>
      <c r="AJ232" s="14" t="s">
        <v>242</v>
      </c>
      <c r="AK232" s="1" t="s">
        <v>877</v>
      </c>
      <c r="AL232" s="1" t="s">
        <v>661</v>
      </c>
      <c r="AM232" s="48" t="s">
        <v>1092</v>
      </c>
      <c r="AN232" s="7">
        <v>42217</v>
      </c>
      <c r="AO232" s="52">
        <f>(YEAR(AN232)-YEAR(G232))*12+(MONTH(AN232)-MONTH(G232))</f>
        <v>91</v>
      </c>
      <c r="AP232" s="1"/>
      <c r="AQ232" s="1"/>
      <c r="AR232" s="1"/>
      <c r="AS232" s="1"/>
      <c r="AT232" s="1"/>
    </row>
    <row r="233" spans="1:46" s="4" customFormat="1" x14ac:dyDescent="0.35">
      <c r="A233" s="4" t="s">
        <v>1256</v>
      </c>
      <c r="B233" s="11" t="s">
        <v>22</v>
      </c>
      <c r="C233" s="1" t="s">
        <v>24</v>
      </c>
      <c r="D233" s="1" t="s">
        <v>263</v>
      </c>
      <c r="E233" s="1" t="s">
        <v>662</v>
      </c>
      <c r="F233" s="7">
        <v>39173</v>
      </c>
      <c r="G233" s="7">
        <v>39448</v>
      </c>
      <c r="H233" s="36">
        <f t="shared" si="42"/>
        <v>9</v>
      </c>
      <c r="I233" s="40" t="str">
        <f t="shared" si="43"/>
        <v>Late</v>
      </c>
      <c r="J233" s="47" t="s">
        <v>4</v>
      </c>
      <c r="K233" s="34"/>
      <c r="L233" s="1"/>
      <c r="N233" s="4" t="s">
        <v>4</v>
      </c>
      <c r="O233" s="5"/>
      <c r="P233" s="20"/>
      <c r="Q233" s="20"/>
      <c r="R233" s="25" t="s">
        <v>647</v>
      </c>
      <c r="S233" s="25"/>
      <c r="T233" s="25" t="s">
        <v>647</v>
      </c>
      <c r="U233" s="56"/>
      <c r="V233" s="35"/>
      <c r="W233" s="35"/>
      <c r="X233" s="54" t="s">
        <v>37</v>
      </c>
      <c r="Y233" s="7" t="s">
        <v>264</v>
      </c>
      <c r="Z233" s="4">
        <v>83</v>
      </c>
      <c r="AA233" s="7" t="s">
        <v>245</v>
      </c>
      <c r="AB233" s="7" t="s">
        <v>1081</v>
      </c>
      <c r="AC233" s="4">
        <f t="shared" si="44"/>
        <v>1</v>
      </c>
      <c r="AD233" s="4">
        <f t="shared" si="45"/>
        <v>0</v>
      </c>
      <c r="AE233" s="4">
        <f t="shared" si="46"/>
        <v>0</v>
      </c>
      <c r="AF233" s="4">
        <f t="shared" si="47"/>
        <v>0</v>
      </c>
      <c r="AG233" s="4">
        <f t="shared" si="48"/>
        <v>0</v>
      </c>
      <c r="AH233" s="20" t="s">
        <v>661</v>
      </c>
      <c r="AI233" s="14" t="s">
        <v>242</v>
      </c>
      <c r="AJ233" s="14" t="s">
        <v>242</v>
      </c>
      <c r="AK233" s="1" t="s">
        <v>878</v>
      </c>
      <c r="AL233" s="1" t="s">
        <v>647</v>
      </c>
      <c r="AM233" s="48" t="s">
        <v>1092</v>
      </c>
      <c r="AN233" s="7">
        <v>42217</v>
      </c>
      <c r="AO233" s="52">
        <f>(YEAR(AN233)-YEAR(G233))*12+(MONTH(AN233)-MONTH(G233))</f>
        <v>91</v>
      </c>
      <c r="AP233" s="1"/>
      <c r="AQ233" s="1"/>
      <c r="AR233" s="1"/>
      <c r="AS233" s="1"/>
      <c r="AT233" s="1"/>
    </row>
    <row r="234" spans="1:46" s="4" customFormat="1" x14ac:dyDescent="0.35">
      <c r="A234" s="4" t="s">
        <v>1256</v>
      </c>
      <c r="B234" s="11" t="s">
        <v>22</v>
      </c>
      <c r="C234" s="1" t="s">
        <v>24</v>
      </c>
      <c r="D234" s="1" t="s">
        <v>265</v>
      </c>
      <c r="E234" s="1" t="s">
        <v>662</v>
      </c>
      <c r="F234" s="7">
        <v>39052</v>
      </c>
      <c r="G234" s="7">
        <v>39479</v>
      </c>
      <c r="H234" s="36">
        <f t="shared" si="42"/>
        <v>14</v>
      </c>
      <c r="I234" s="40" t="str">
        <f t="shared" si="43"/>
        <v>Late</v>
      </c>
      <c r="J234" s="47" t="s">
        <v>4</v>
      </c>
      <c r="K234" s="34"/>
      <c r="L234" s="1"/>
      <c r="N234" s="4" t="s">
        <v>4</v>
      </c>
      <c r="O234" s="5"/>
      <c r="P234" s="20"/>
      <c r="Q234" s="20"/>
      <c r="R234" s="25" t="s">
        <v>647</v>
      </c>
      <c r="S234" s="25"/>
      <c r="T234" s="25" t="s">
        <v>647</v>
      </c>
      <c r="U234" s="56"/>
      <c r="V234" s="35"/>
      <c r="W234" s="35"/>
      <c r="X234" s="54" t="s">
        <v>49</v>
      </c>
      <c r="Y234" s="7"/>
      <c r="Z234" s="4">
        <v>286</v>
      </c>
      <c r="AA234" s="7" t="s">
        <v>245</v>
      </c>
      <c r="AB234" s="7" t="s">
        <v>1081</v>
      </c>
      <c r="AC234" s="4">
        <f t="shared" si="44"/>
        <v>1</v>
      </c>
      <c r="AD234" s="4">
        <f t="shared" si="45"/>
        <v>0</v>
      </c>
      <c r="AE234" s="4">
        <f t="shared" si="46"/>
        <v>0</v>
      </c>
      <c r="AF234" s="4">
        <f t="shared" si="47"/>
        <v>0</v>
      </c>
      <c r="AG234" s="4">
        <f t="shared" si="48"/>
        <v>0</v>
      </c>
      <c r="AH234" s="20" t="s">
        <v>661</v>
      </c>
      <c r="AI234" s="14" t="s">
        <v>266</v>
      </c>
      <c r="AJ234" s="14" t="s">
        <v>242</v>
      </c>
      <c r="AK234" s="1" t="s">
        <v>879</v>
      </c>
      <c r="AL234" s="1" t="s">
        <v>647</v>
      </c>
      <c r="AM234" s="48" t="s">
        <v>1092</v>
      </c>
      <c r="AN234" s="7">
        <v>42217</v>
      </c>
      <c r="AO234" s="52">
        <f>(YEAR(AN234)-YEAR(G234))*12+(MONTH(AN234)-MONTH(G234))</f>
        <v>90</v>
      </c>
      <c r="AP234" s="1"/>
      <c r="AQ234" s="1"/>
      <c r="AR234" s="1"/>
      <c r="AS234" s="1"/>
      <c r="AT234" s="1"/>
    </row>
    <row r="235" spans="1:46" s="4" customFormat="1" x14ac:dyDescent="0.35">
      <c r="A235" s="4" t="s">
        <v>1256</v>
      </c>
      <c r="B235" s="11" t="s">
        <v>22</v>
      </c>
      <c r="C235" s="1" t="s">
        <v>24</v>
      </c>
      <c r="D235" s="1" t="s">
        <v>267</v>
      </c>
      <c r="E235" s="1" t="s">
        <v>662</v>
      </c>
      <c r="F235" s="7">
        <v>39022</v>
      </c>
      <c r="G235" s="7">
        <v>39508</v>
      </c>
      <c r="H235" s="36">
        <f t="shared" si="42"/>
        <v>16</v>
      </c>
      <c r="I235" s="40" t="str">
        <f t="shared" si="43"/>
        <v>Late</v>
      </c>
      <c r="J235" s="47" t="s">
        <v>4</v>
      </c>
      <c r="K235" s="34"/>
      <c r="L235" s="1"/>
      <c r="N235" s="4" t="s">
        <v>4</v>
      </c>
      <c r="O235" s="5"/>
      <c r="P235" s="20"/>
      <c r="Q235" s="20"/>
      <c r="R235" s="25" t="s">
        <v>647</v>
      </c>
      <c r="S235" s="25"/>
      <c r="T235" s="25" t="s">
        <v>647</v>
      </c>
      <c r="U235" s="56"/>
      <c r="V235" s="35"/>
      <c r="W235" s="35"/>
      <c r="X235" s="54" t="s">
        <v>37</v>
      </c>
      <c r="Y235" s="7" t="s">
        <v>4</v>
      </c>
      <c r="Z235" s="4">
        <v>400</v>
      </c>
      <c r="AA235" s="7" t="s">
        <v>268</v>
      </c>
      <c r="AB235" s="7" t="s">
        <v>1081</v>
      </c>
      <c r="AC235" s="4">
        <f t="shared" si="44"/>
        <v>1</v>
      </c>
      <c r="AD235" s="4">
        <f t="shared" si="45"/>
        <v>0</v>
      </c>
      <c r="AE235" s="4">
        <f t="shared" si="46"/>
        <v>0</v>
      </c>
      <c r="AF235" s="4">
        <f t="shared" si="47"/>
        <v>0</v>
      </c>
      <c r="AG235" s="4">
        <f t="shared" si="48"/>
        <v>0</v>
      </c>
      <c r="AH235" s="20" t="s">
        <v>661</v>
      </c>
      <c r="AI235" s="14" t="s">
        <v>242</v>
      </c>
      <c r="AJ235" s="14" t="s">
        <v>242</v>
      </c>
      <c r="AK235" s="1" t="s">
        <v>880</v>
      </c>
      <c r="AL235" s="1" t="s">
        <v>647</v>
      </c>
      <c r="AM235" s="48" t="s">
        <v>1092</v>
      </c>
      <c r="AN235" s="7">
        <v>42217</v>
      </c>
      <c r="AO235" s="52">
        <f>(YEAR(AN235)-YEAR(G235))*12+(MONTH(AN235)-MONTH(G235))</f>
        <v>89</v>
      </c>
      <c r="AP235" s="1"/>
      <c r="AQ235" s="1"/>
      <c r="AR235" s="1"/>
      <c r="AS235" s="1"/>
      <c r="AT235" s="1"/>
    </row>
    <row r="236" spans="1:46" s="4" customFormat="1" x14ac:dyDescent="0.35">
      <c r="A236" s="4" t="s">
        <v>1256</v>
      </c>
      <c r="B236" s="11" t="s">
        <v>22</v>
      </c>
      <c r="C236" s="1" t="s">
        <v>24</v>
      </c>
      <c r="D236" s="1" t="s">
        <v>269</v>
      </c>
      <c r="E236" s="1" t="s">
        <v>662</v>
      </c>
      <c r="F236" s="7">
        <v>39083</v>
      </c>
      <c r="G236" s="7">
        <v>39508</v>
      </c>
      <c r="H236" s="36">
        <f t="shared" si="42"/>
        <v>14</v>
      </c>
      <c r="I236" s="40" t="str">
        <f t="shared" si="43"/>
        <v>Late</v>
      </c>
      <c r="J236" s="47" t="s">
        <v>4</v>
      </c>
      <c r="K236" s="34"/>
      <c r="L236" s="1"/>
      <c r="N236" s="4" t="s">
        <v>4</v>
      </c>
      <c r="O236" s="5"/>
      <c r="P236" s="20"/>
      <c r="Q236" s="20"/>
      <c r="R236" s="25" t="s">
        <v>647</v>
      </c>
      <c r="S236" s="25"/>
      <c r="T236" s="25" t="s">
        <v>647</v>
      </c>
      <c r="U236" s="56"/>
      <c r="V236" s="35"/>
      <c r="W236" s="35"/>
      <c r="X236" s="54" t="s">
        <v>37</v>
      </c>
      <c r="Y236" s="7" t="s">
        <v>4</v>
      </c>
      <c r="Z236" s="4">
        <v>400</v>
      </c>
      <c r="AA236" s="7" t="s">
        <v>161</v>
      </c>
      <c r="AB236" s="7" t="s">
        <v>1081</v>
      </c>
      <c r="AC236" s="4">
        <f t="shared" si="44"/>
        <v>1</v>
      </c>
      <c r="AD236" s="4">
        <f t="shared" si="45"/>
        <v>0</v>
      </c>
      <c r="AE236" s="4">
        <f t="shared" si="46"/>
        <v>0</v>
      </c>
      <c r="AF236" s="4">
        <f t="shared" si="47"/>
        <v>0</v>
      </c>
      <c r="AG236" s="4">
        <f t="shared" si="48"/>
        <v>0</v>
      </c>
      <c r="AH236" s="20" t="s">
        <v>661</v>
      </c>
      <c r="AI236" s="14" t="s">
        <v>242</v>
      </c>
      <c r="AJ236" s="14" t="s">
        <v>242</v>
      </c>
      <c r="AK236" s="1" t="s">
        <v>881</v>
      </c>
      <c r="AL236" s="1" t="s">
        <v>661</v>
      </c>
      <c r="AM236" s="48" t="s">
        <v>1092</v>
      </c>
      <c r="AN236" s="7">
        <v>42217</v>
      </c>
      <c r="AO236" s="52">
        <f>(YEAR(AN236)-YEAR(G236))*12+(MONTH(AN236)-MONTH(G236))</f>
        <v>89</v>
      </c>
      <c r="AP236" s="1"/>
      <c r="AQ236" s="1"/>
      <c r="AR236" s="1"/>
      <c r="AS236" s="1"/>
      <c r="AT236" s="1"/>
    </row>
    <row r="237" spans="1:46" s="4" customFormat="1" x14ac:dyDescent="0.35">
      <c r="A237" s="4" t="s">
        <v>1256</v>
      </c>
      <c r="B237" s="11" t="s">
        <v>22</v>
      </c>
      <c r="C237" s="1" t="s">
        <v>24</v>
      </c>
      <c r="D237" s="1" t="s">
        <v>270</v>
      </c>
      <c r="E237" s="1" t="s">
        <v>659</v>
      </c>
      <c r="F237" s="7">
        <v>39356</v>
      </c>
      <c r="G237" s="7">
        <v>39783</v>
      </c>
      <c r="H237" s="36">
        <f t="shared" si="42"/>
        <v>14</v>
      </c>
      <c r="I237" s="40" t="str">
        <f t="shared" si="43"/>
        <v>Early</v>
      </c>
      <c r="J237" s="47" t="s">
        <v>4</v>
      </c>
      <c r="K237" s="34"/>
      <c r="L237" s="1"/>
      <c r="N237" s="4" t="s">
        <v>4</v>
      </c>
      <c r="O237" s="5"/>
      <c r="P237" s="20"/>
      <c r="Q237" s="20"/>
      <c r="R237" s="25" t="s">
        <v>647</v>
      </c>
      <c r="S237" s="25"/>
      <c r="T237" s="25" t="s">
        <v>647</v>
      </c>
      <c r="U237" s="56"/>
      <c r="V237" s="35"/>
      <c r="W237" s="35"/>
      <c r="X237" s="54" t="s">
        <v>49</v>
      </c>
      <c r="Y237" s="7"/>
      <c r="Z237" s="4">
        <v>144</v>
      </c>
      <c r="AA237" s="7" t="s">
        <v>161</v>
      </c>
      <c r="AB237" s="7" t="s">
        <v>1081</v>
      </c>
      <c r="AC237" s="4">
        <f t="shared" si="44"/>
        <v>1</v>
      </c>
      <c r="AD237" s="4">
        <f t="shared" si="45"/>
        <v>0</v>
      </c>
      <c r="AE237" s="4">
        <f t="shared" si="46"/>
        <v>0</v>
      </c>
      <c r="AF237" s="4">
        <f t="shared" si="47"/>
        <v>0</v>
      </c>
      <c r="AG237" s="4">
        <f t="shared" si="48"/>
        <v>0</v>
      </c>
      <c r="AH237" s="20" t="s">
        <v>661</v>
      </c>
      <c r="AI237" s="14" t="s">
        <v>41</v>
      </c>
      <c r="AJ237" s="14" t="s">
        <v>660</v>
      </c>
      <c r="AK237" s="1" t="s">
        <v>882</v>
      </c>
      <c r="AL237" s="1" t="s">
        <v>647</v>
      </c>
      <c r="AM237" s="48" t="s">
        <v>1092</v>
      </c>
      <c r="AN237" s="7">
        <v>42217</v>
      </c>
      <c r="AO237" s="52">
        <f>(YEAR(AN237)-YEAR(G237))*12+(MONTH(AN237)-MONTH(G237))</f>
        <v>80</v>
      </c>
      <c r="AP237" s="1"/>
      <c r="AQ237" s="1"/>
      <c r="AR237" s="1"/>
      <c r="AS237" s="1"/>
      <c r="AT237" s="1"/>
    </row>
    <row r="238" spans="1:46" s="4" customFormat="1" x14ac:dyDescent="0.35">
      <c r="A238" s="4" t="s">
        <v>1256</v>
      </c>
      <c r="B238" s="11" t="s">
        <v>22</v>
      </c>
      <c r="C238" s="1" t="s">
        <v>24</v>
      </c>
      <c r="D238" s="1" t="s">
        <v>271</v>
      </c>
      <c r="E238" s="1" t="s">
        <v>662</v>
      </c>
      <c r="F238" s="7">
        <v>39508</v>
      </c>
      <c r="G238" s="7">
        <v>40026</v>
      </c>
      <c r="H238" s="36">
        <f t="shared" si="42"/>
        <v>17</v>
      </c>
      <c r="I238" s="40" t="str">
        <f t="shared" si="43"/>
        <v>Early</v>
      </c>
      <c r="J238" s="47" t="s">
        <v>4</v>
      </c>
      <c r="K238" s="34"/>
      <c r="L238" s="1"/>
      <c r="N238" s="4" t="s">
        <v>4</v>
      </c>
      <c r="O238" s="5"/>
      <c r="P238" s="20"/>
      <c r="Q238" s="20"/>
      <c r="R238" s="25" t="s">
        <v>647</v>
      </c>
      <c r="S238" s="25"/>
      <c r="T238" s="25" t="s">
        <v>647</v>
      </c>
      <c r="U238" s="56"/>
      <c r="V238" s="35"/>
      <c r="W238" s="35"/>
      <c r="X238" s="54" t="s">
        <v>37</v>
      </c>
      <c r="Y238" s="7" t="s">
        <v>273</v>
      </c>
      <c r="Z238" s="4">
        <v>227</v>
      </c>
      <c r="AA238" s="7" t="s">
        <v>56</v>
      </c>
      <c r="AB238" s="7" t="s">
        <v>1081</v>
      </c>
      <c r="AC238" s="4">
        <f t="shared" si="44"/>
        <v>1</v>
      </c>
      <c r="AD238" s="4">
        <f t="shared" si="45"/>
        <v>0</v>
      </c>
      <c r="AE238" s="4">
        <f t="shared" si="46"/>
        <v>0</v>
      </c>
      <c r="AF238" s="4">
        <f t="shared" si="47"/>
        <v>0</v>
      </c>
      <c r="AG238" s="4">
        <f t="shared" si="48"/>
        <v>0</v>
      </c>
      <c r="AH238" s="20" t="s">
        <v>661</v>
      </c>
      <c r="AI238" s="14" t="s">
        <v>242</v>
      </c>
      <c r="AJ238" s="14" t="s">
        <v>242</v>
      </c>
      <c r="AK238" s="1" t="s">
        <v>884</v>
      </c>
      <c r="AL238" s="1" t="s">
        <v>647</v>
      </c>
      <c r="AM238" s="48" t="s">
        <v>1092</v>
      </c>
      <c r="AN238" s="7">
        <v>42217</v>
      </c>
      <c r="AO238" s="52">
        <f>(YEAR(AN238)-YEAR(G238))*12+(MONTH(AN238)-MONTH(G238))</f>
        <v>72</v>
      </c>
      <c r="AP238" s="1"/>
      <c r="AQ238" s="1"/>
      <c r="AR238" s="1"/>
      <c r="AS238" s="1"/>
      <c r="AT238" s="1"/>
    </row>
    <row r="239" spans="1:46" s="4" customFormat="1" x14ac:dyDescent="0.35">
      <c r="A239" s="4" t="s">
        <v>1256</v>
      </c>
      <c r="B239" s="11" t="s">
        <v>22</v>
      </c>
      <c r="C239" s="1" t="s">
        <v>24</v>
      </c>
      <c r="D239" s="1" t="s">
        <v>272</v>
      </c>
      <c r="E239" s="1" t="s">
        <v>662</v>
      </c>
      <c r="F239" s="7">
        <v>39600</v>
      </c>
      <c r="G239" s="7">
        <v>40026</v>
      </c>
      <c r="H239" s="36">
        <f t="shared" si="42"/>
        <v>14</v>
      </c>
      <c r="I239" s="40" t="str">
        <f t="shared" si="43"/>
        <v>Early</v>
      </c>
      <c r="J239" s="47" t="s">
        <v>4</v>
      </c>
      <c r="K239" s="34"/>
      <c r="L239" s="1"/>
      <c r="N239" s="4" t="s">
        <v>4</v>
      </c>
      <c r="O239" s="5"/>
      <c r="P239" s="20"/>
      <c r="Q239" s="20"/>
      <c r="R239" s="25" t="s">
        <v>647</v>
      </c>
      <c r="S239" s="25"/>
      <c r="T239" s="25" t="s">
        <v>647</v>
      </c>
      <c r="U239" s="56"/>
      <c r="V239" s="35"/>
      <c r="W239" s="35"/>
      <c r="X239" s="54" t="s">
        <v>37</v>
      </c>
      <c r="Y239" s="7" t="s">
        <v>273</v>
      </c>
      <c r="Z239" s="4">
        <v>346</v>
      </c>
      <c r="AA239" s="7" t="s">
        <v>56</v>
      </c>
      <c r="AB239" s="7" t="s">
        <v>1081</v>
      </c>
      <c r="AC239" s="4">
        <f t="shared" si="44"/>
        <v>1</v>
      </c>
      <c r="AD239" s="4">
        <f t="shared" si="45"/>
        <v>0</v>
      </c>
      <c r="AE239" s="4">
        <f t="shared" si="46"/>
        <v>0</v>
      </c>
      <c r="AF239" s="4">
        <f t="shared" si="47"/>
        <v>0</v>
      </c>
      <c r="AG239" s="4">
        <f t="shared" si="48"/>
        <v>0</v>
      </c>
      <c r="AH239" s="20" t="s">
        <v>661</v>
      </c>
      <c r="AI239" s="14" t="s">
        <v>242</v>
      </c>
      <c r="AJ239" s="14" t="s">
        <v>242</v>
      </c>
      <c r="AK239" s="1" t="s">
        <v>883</v>
      </c>
      <c r="AL239" s="1" t="s">
        <v>647</v>
      </c>
      <c r="AM239" s="48" t="s">
        <v>1092</v>
      </c>
      <c r="AN239" s="7">
        <v>42217</v>
      </c>
      <c r="AO239" s="52">
        <f>(YEAR(AN239)-YEAR(G239))*12+(MONTH(AN239)-MONTH(G239))</f>
        <v>72</v>
      </c>
      <c r="AP239" s="1"/>
      <c r="AQ239" s="1"/>
      <c r="AR239" s="1"/>
      <c r="AS239" s="1"/>
      <c r="AT239" s="1"/>
    </row>
    <row r="240" spans="1:46" s="4" customFormat="1" x14ac:dyDescent="0.35">
      <c r="A240" s="4" t="s">
        <v>1256</v>
      </c>
      <c r="B240" s="11" t="s">
        <v>22</v>
      </c>
      <c r="C240" s="4" t="s">
        <v>26</v>
      </c>
      <c r="D240" s="4" t="s">
        <v>302</v>
      </c>
      <c r="E240" s="4" t="s">
        <v>662</v>
      </c>
      <c r="F240" s="4" t="s">
        <v>4</v>
      </c>
      <c r="G240" s="4" t="s">
        <v>4</v>
      </c>
      <c r="H240" s="36" t="s">
        <v>670</v>
      </c>
      <c r="I240" s="40" t="str">
        <f t="shared" si="43"/>
        <v>Late</v>
      </c>
      <c r="J240" s="47" t="s">
        <v>1161</v>
      </c>
      <c r="K240" s="34">
        <v>0</v>
      </c>
      <c r="L240" s="4" t="s">
        <v>661</v>
      </c>
      <c r="M240" s="4" t="s">
        <v>834</v>
      </c>
      <c r="N240" s="4">
        <v>23108692</v>
      </c>
      <c r="O240" s="7">
        <v>41275</v>
      </c>
      <c r="P240" s="20"/>
      <c r="Q240" s="20"/>
      <c r="R240" s="25" t="s">
        <v>647</v>
      </c>
      <c r="S240" s="25"/>
      <c r="T240" s="25" t="s">
        <v>647</v>
      </c>
      <c r="U240" s="35"/>
      <c r="V240" s="35">
        <v>403</v>
      </c>
      <c r="W240" s="35">
        <v>403</v>
      </c>
      <c r="X240" s="47" t="s">
        <v>49</v>
      </c>
      <c r="AA240" s="7" t="s">
        <v>305</v>
      </c>
      <c r="AB240" s="7" t="s">
        <v>1081</v>
      </c>
      <c r="AC240" s="4">
        <f t="shared" si="44"/>
        <v>1</v>
      </c>
      <c r="AD240" s="4">
        <f t="shared" si="45"/>
        <v>0</v>
      </c>
      <c r="AE240" s="4">
        <f t="shared" si="46"/>
        <v>0</v>
      </c>
      <c r="AF240" s="4">
        <f t="shared" si="47"/>
        <v>0</v>
      </c>
      <c r="AG240" s="4">
        <f t="shared" si="48"/>
        <v>0</v>
      </c>
      <c r="AH240" s="20" t="s">
        <v>661</v>
      </c>
      <c r="AI240" s="14" t="s">
        <v>303</v>
      </c>
      <c r="AJ240" s="14" t="s">
        <v>1179</v>
      </c>
      <c r="AK240" s="4" t="s">
        <v>836</v>
      </c>
      <c r="AL240" s="4" t="s">
        <v>647</v>
      </c>
      <c r="AM240" s="47" t="s">
        <v>800</v>
      </c>
      <c r="AN240" s="7">
        <v>42217</v>
      </c>
      <c r="AO240" s="52" t="s">
        <v>670</v>
      </c>
    </row>
    <row r="241" spans="1:46" s="4" customFormat="1" x14ac:dyDescent="0.35">
      <c r="A241" s="4" t="s">
        <v>1256</v>
      </c>
      <c r="B241" s="11" t="s">
        <v>22</v>
      </c>
      <c r="C241" s="4" t="s">
        <v>26</v>
      </c>
      <c r="D241" s="4" t="s">
        <v>304</v>
      </c>
      <c r="E241" s="4" t="s">
        <v>662</v>
      </c>
      <c r="F241" s="4" t="s">
        <v>4</v>
      </c>
      <c r="G241" s="4" t="s">
        <v>4</v>
      </c>
      <c r="H241" s="36" t="s">
        <v>670</v>
      </c>
      <c r="I241" s="40" t="str">
        <f t="shared" si="43"/>
        <v>Late</v>
      </c>
      <c r="J241" s="47" t="s">
        <v>4</v>
      </c>
      <c r="K241" s="34"/>
      <c r="N241" s="4" t="s">
        <v>4</v>
      </c>
      <c r="O241" s="5"/>
      <c r="P241" s="20"/>
      <c r="Q241" s="20"/>
      <c r="R241" s="25" t="s">
        <v>647</v>
      </c>
      <c r="S241" s="25"/>
      <c r="T241" s="25" t="s">
        <v>647</v>
      </c>
      <c r="U241" s="35"/>
      <c r="V241" s="35"/>
      <c r="W241" s="35"/>
      <c r="X241" s="47" t="s">
        <v>49</v>
      </c>
      <c r="AA241" s="7" t="s">
        <v>305</v>
      </c>
      <c r="AB241" s="7" t="s">
        <v>1081</v>
      </c>
      <c r="AC241" s="4">
        <f t="shared" si="44"/>
        <v>1</v>
      </c>
      <c r="AD241" s="4">
        <f t="shared" si="45"/>
        <v>0</v>
      </c>
      <c r="AE241" s="4">
        <f t="shared" si="46"/>
        <v>0</v>
      </c>
      <c r="AF241" s="4">
        <f t="shared" si="47"/>
        <v>0</v>
      </c>
      <c r="AG241" s="4">
        <f t="shared" si="48"/>
        <v>0</v>
      </c>
      <c r="AH241" s="20" t="s">
        <v>661</v>
      </c>
      <c r="AI241" s="14" t="s">
        <v>303</v>
      </c>
      <c r="AJ241" s="14" t="s">
        <v>1179</v>
      </c>
      <c r="AK241" s="4" t="s">
        <v>835</v>
      </c>
      <c r="AL241" s="4" t="s">
        <v>661</v>
      </c>
      <c r="AM241" s="47" t="s">
        <v>1092</v>
      </c>
      <c r="AN241" s="7">
        <v>42217</v>
      </c>
      <c r="AO241" s="52" t="s">
        <v>670</v>
      </c>
    </row>
    <row r="242" spans="1:46" s="4" customFormat="1" x14ac:dyDescent="0.35">
      <c r="A242" s="4" t="s">
        <v>1256</v>
      </c>
      <c r="B242" s="11" t="s">
        <v>22</v>
      </c>
      <c r="C242" s="4" t="s">
        <v>26</v>
      </c>
      <c r="D242" s="4" t="s">
        <v>306</v>
      </c>
      <c r="E242" s="4" t="s">
        <v>53</v>
      </c>
      <c r="F242" s="7">
        <v>38991</v>
      </c>
      <c r="G242" s="7">
        <v>39142</v>
      </c>
      <c r="H242" s="36">
        <f t="shared" si="42"/>
        <v>5</v>
      </c>
      <c r="I242" s="40" t="str">
        <f t="shared" si="43"/>
        <v>Late</v>
      </c>
      <c r="J242" s="47" t="s">
        <v>4</v>
      </c>
      <c r="K242" s="34"/>
      <c r="N242" s="4" t="s">
        <v>4</v>
      </c>
      <c r="O242" s="5"/>
      <c r="P242" s="20"/>
      <c r="Q242" s="20"/>
      <c r="R242" s="25" t="s">
        <v>647</v>
      </c>
      <c r="S242" s="25"/>
      <c r="T242" s="25" t="s">
        <v>647</v>
      </c>
      <c r="U242" s="35"/>
      <c r="V242" s="35"/>
      <c r="W242" s="35"/>
      <c r="X242" s="54" t="s">
        <v>49</v>
      </c>
      <c r="Y242" s="7"/>
      <c r="Z242" s="4">
        <v>9</v>
      </c>
      <c r="AA242" s="7" t="s">
        <v>307</v>
      </c>
      <c r="AB242" s="7" t="s">
        <v>1086</v>
      </c>
      <c r="AC242" s="4">
        <v>1</v>
      </c>
      <c r="AD242" s="4">
        <f t="shared" si="45"/>
        <v>0</v>
      </c>
      <c r="AE242" s="4">
        <f t="shared" si="46"/>
        <v>0</v>
      </c>
      <c r="AF242" s="4">
        <f t="shared" si="47"/>
        <v>0</v>
      </c>
      <c r="AG242" s="4">
        <v>1</v>
      </c>
      <c r="AH242" s="20" t="s">
        <v>647</v>
      </c>
      <c r="AI242" s="14" t="s">
        <v>308</v>
      </c>
      <c r="AJ242" s="14" t="s">
        <v>1179</v>
      </c>
      <c r="AK242" s="4" t="s">
        <v>837</v>
      </c>
      <c r="AL242" s="4" t="s">
        <v>647</v>
      </c>
      <c r="AM242" s="47" t="s">
        <v>1092</v>
      </c>
      <c r="AN242" s="7">
        <v>42217</v>
      </c>
      <c r="AO242" s="52">
        <f>(YEAR(AN242)-YEAR(G242))*12+(MONTH(AN242)-MONTH(G242))</f>
        <v>101</v>
      </c>
    </row>
    <row r="243" spans="1:46" s="4" customFormat="1" x14ac:dyDescent="0.35">
      <c r="A243" s="4" t="s">
        <v>1256</v>
      </c>
      <c r="B243" s="11" t="s">
        <v>22</v>
      </c>
      <c r="C243" s="4" t="s">
        <v>26</v>
      </c>
      <c r="D243" s="4" t="s">
        <v>309</v>
      </c>
      <c r="E243" s="4" t="s">
        <v>657</v>
      </c>
      <c r="F243" s="7">
        <v>38961</v>
      </c>
      <c r="G243" s="7">
        <v>39569</v>
      </c>
      <c r="H243" s="36">
        <f t="shared" si="42"/>
        <v>20</v>
      </c>
      <c r="I243" s="40" t="str">
        <f t="shared" si="43"/>
        <v>Late</v>
      </c>
      <c r="J243" s="47" t="s">
        <v>1161</v>
      </c>
      <c r="K243" s="34">
        <v>1</v>
      </c>
      <c r="M243" s="4" t="s">
        <v>839</v>
      </c>
      <c r="N243" s="4">
        <v>18640457</v>
      </c>
      <c r="O243" s="7">
        <v>39630</v>
      </c>
      <c r="P243" s="20">
        <f>(YEAR(O243)-YEAR(G243))*12+(MONTH(O243)-MONTH(G243))</f>
        <v>2</v>
      </c>
      <c r="Q243" s="20">
        <f>(YEAR(O243)-YEAR(G243))*12+(MONTH(O243)-MONTH(G243))</f>
        <v>2</v>
      </c>
      <c r="R243" s="25" t="s">
        <v>647</v>
      </c>
      <c r="S243" s="25"/>
      <c r="T243" s="25" t="s">
        <v>647</v>
      </c>
      <c r="U243" s="35"/>
      <c r="V243" s="35">
        <v>183</v>
      </c>
      <c r="W243" s="35">
        <v>183</v>
      </c>
      <c r="X243" s="54" t="s">
        <v>666</v>
      </c>
      <c r="Y243" s="7"/>
      <c r="Z243" s="4">
        <v>183</v>
      </c>
      <c r="AA243" s="7" t="s">
        <v>310</v>
      </c>
      <c r="AB243" s="7" t="s">
        <v>1081</v>
      </c>
      <c r="AC243" s="4">
        <f t="shared" si="44"/>
        <v>1</v>
      </c>
      <c r="AD243" s="4">
        <f t="shared" si="45"/>
        <v>0</v>
      </c>
      <c r="AE243" s="4">
        <f t="shared" si="46"/>
        <v>0</v>
      </c>
      <c r="AF243" s="4">
        <f t="shared" si="47"/>
        <v>0</v>
      </c>
      <c r="AG243" s="4">
        <f t="shared" si="48"/>
        <v>0</v>
      </c>
      <c r="AH243" s="20" t="s">
        <v>661</v>
      </c>
      <c r="AI243" s="14" t="s">
        <v>68</v>
      </c>
      <c r="AJ243" s="14" t="s">
        <v>22</v>
      </c>
      <c r="AK243" s="4" t="s">
        <v>838</v>
      </c>
      <c r="AL243" s="4" t="s">
        <v>647</v>
      </c>
      <c r="AM243" s="47" t="s">
        <v>800</v>
      </c>
      <c r="AN243" s="7">
        <v>42217</v>
      </c>
      <c r="AO243" s="52">
        <f>(YEAR(AN243)-YEAR(G243))*12+(MONTH(AN243)-MONTH(G243))</f>
        <v>87</v>
      </c>
    </row>
    <row r="244" spans="1:46" s="4" customFormat="1" x14ac:dyDescent="0.35">
      <c r="A244" s="4" t="s">
        <v>1256</v>
      </c>
      <c r="B244" s="11" t="s">
        <v>22</v>
      </c>
      <c r="C244" s="4" t="s">
        <v>26</v>
      </c>
      <c r="D244" s="4" t="s">
        <v>311</v>
      </c>
      <c r="E244" s="4" t="s">
        <v>657</v>
      </c>
      <c r="F244" s="7">
        <v>39264</v>
      </c>
      <c r="G244" s="7">
        <v>39600</v>
      </c>
      <c r="H244" s="36">
        <f t="shared" si="42"/>
        <v>11</v>
      </c>
      <c r="I244" s="40" t="str">
        <f t="shared" si="43"/>
        <v>Late</v>
      </c>
      <c r="J244" s="47" t="s">
        <v>1161</v>
      </c>
      <c r="K244" s="34">
        <v>0</v>
      </c>
      <c r="L244" s="4" t="s">
        <v>661</v>
      </c>
      <c r="M244" s="4" t="s">
        <v>841</v>
      </c>
      <c r="N244" s="4">
        <v>20142523</v>
      </c>
      <c r="O244" s="7">
        <v>40210</v>
      </c>
      <c r="P244" s="20">
        <f>(YEAR(O244)-YEAR(G244))*12+(MONTH(O244)-MONTH(G244))</f>
        <v>20</v>
      </c>
      <c r="Q244" s="20">
        <f>(YEAR(O244)-YEAR(G244))*12+(MONTH(O244)-MONTH(G244))</f>
        <v>20</v>
      </c>
      <c r="R244" s="25" t="s">
        <v>647</v>
      </c>
      <c r="S244" s="25"/>
      <c r="T244" s="25" t="s">
        <v>647</v>
      </c>
      <c r="U244" s="35"/>
      <c r="V244" s="35">
        <v>91</v>
      </c>
      <c r="W244" s="35">
        <v>91</v>
      </c>
      <c r="X244" s="54" t="s">
        <v>49</v>
      </c>
      <c r="Y244" s="7"/>
      <c r="Z244" s="4">
        <v>90</v>
      </c>
      <c r="AA244" s="7" t="s">
        <v>307</v>
      </c>
      <c r="AB244" s="7" t="s">
        <v>1086</v>
      </c>
      <c r="AC244" s="4">
        <v>1</v>
      </c>
      <c r="AD244" s="4">
        <f t="shared" si="45"/>
        <v>0</v>
      </c>
      <c r="AE244" s="4">
        <f t="shared" si="46"/>
        <v>0</v>
      </c>
      <c r="AF244" s="4">
        <f t="shared" si="47"/>
        <v>0</v>
      </c>
      <c r="AG244" s="4">
        <v>1</v>
      </c>
      <c r="AH244" s="20" t="s">
        <v>647</v>
      </c>
      <c r="AI244" s="14" t="s">
        <v>308</v>
      </c>
      <c r="AJ244" s="14" t="s">
        <v>1179</v>
      </c>
      <c r="AK244" s="4" t="s">
        <v>840</v>
      </c>
      <c r="AL244" s="4" t="s">
        <v>647</v>
      </c>
      <c r="AM244" s="47" t="s">
        <v>800</v>
      </c>
      <c r="AN244" s="7">
        <v>42217</v>
      </c>
      <c r="AO244" s="52">
        <f>(YEAR(AN244)-YEAR(G244))*12+(MONTH(AN244)-MONTH(G244))</f>
        <v>86</v>
      </c>
    </row>
    <row r="245" spans="1:46" s="4" customFormat="1" x14ac:dyDescent="0.35">
      <c r="A245" s="4" t="s">
        <v>1256</v>
      </c>
      <c r="B245" s="11" t="s">
        <v>22</v>
      </c>
      <c r="C245" s="4" t="s">
        <v>26</v>
      </c>
      <c r="D245" s="4" t="s">
        <v>312</v>
      </c>
      <c r="E245" s="4" t="s">
        <v>659</v>
      </c>
      <c r="F245" s="7">
        <v>39569</v>
      </c>
      <c r="G245" s="7">
        <v>39753</v>
      </c>
      <c r="H245" s="36">
        <f t="shared" si="42"/>
        <v>6</v>
      </c>
      <c r="I245" s="40" t="str">
        <f t="shared" si="43"/>
        <v>Early</v>
      </c>
      <c r="J245" s="47" t="s">
        <v>653</v>
      </c>
      <c r="K245" s="34">
        <v>3</v>
      </c>
      <c r="M245" s="4" t="s">
        <v>1106</v>
      </c>
      <c r="N245" s="4" t="s">
        <v>653</v>
      </c>
      <c r="O245" s="7">
        <v>39995</v>
      </c>
      <c r="P245" s="20">
        <f>(YEAR(O245)-YEAR(G245))*12+(MONTH(O245)-MONTH(G245))</f>
        <v>8</v>
      </c>
      <c r="Q245" s="20"/>
      <c r="R245" s="25" t="s">
        <v>647</v>
      </c>
      <c r="S245" s="25"/>
      <c r="T245" s="25" t="s">
        <v>647</v>
      </c>
      <c r="U245" s="35"/>
      <c r="V245" s="35">
        <v>24</v>
      </c>
      <c r="W245" s="35"/>
      <c r="X245" s="54" t="s">
        <v>666</v>
      </c>
      <c r="Y245" s="7"/>
      <c r="Z245" s="4">
        <v>21</v>
      </c>
      <c r="AA245" s="7" t="s">
        <v>310</v>
      </c>
      <c r="AB245" s="7" t="s">
        <v>1081</v>
      </c>
      <c r="AC245" s="4">
        <f t="shared" si="44"/>
        <v>1</v>
      </c>
      <c r="AD245" s="4">
        <f t="shared" si="45"/>
        <v>0</v>
      </c>
      <c r="AE245" s="4">
        <f t="shared" si="46"/>
        <v>0</v>
      </c>
      <c r="AF245" s="4">
        <f t="shared" si="47"/>
        <v>0</v>
      </c>
      <c r="AG245" s="4">
        <f t="shared" si="48"/>
        <v>0</v>
      </c>
      <c r="AH245" s="20" t="s">
        <v>661</v>
      </c>
      <c r="AI245" s="14" t="s">
        <v>68</v>
      </c>
      <c r="AJ245" s="14" t="s">
        <v>22</v>
      </c>
      <c r="AK245" s="4" t="s">
        <v>842</v>
      </c>
      <c r="AL245" s="4" t="s">
        <v>647</v>
      </c>
      <c r="AM245" s="47" t="s">
        <v>1092</v>
      </c>
      <c r="AN245" s="7">
        <v>42217</v>
      </c>
      <c r="AO245" s="52">
        <f>(YEAR(AN245)-YEAR(G246))*12+(MONTH(AN245)-MONTH(G246))</f>
        <v>79</v>
      </c>
      <c r="AP245" s="4">
        <v>70109212</v>
      </c>
      <c r="AQ245" s="4" t="s">
        <v>1106</v>
      </c>
      <c r="AR245" s="4" t="s">
        <v>1107</v>
      </c>
      <c r="AS245" s="4" t="s">
        <v>1108</v>
      </c>
      <c r="AT245" s="4" t="s">
        <v>1216</v>
      </c>
    </row>
    <row r="246" spans="1:46" s="4" customFormat="1" x14ac:dyDescent="0.35">
      <c r="A246" s="4" t="s">
        <v>1256</v>
      </c>
      <c r="B246" s="11" t="s">
        <v>22</v>
      </c>
      <c r="C246" s="4" t="s">
        <v>26</v>
      </c>
      <c r="D246" s="4" t="s">
        <v>313</v>
      </c>
      <c r="E246" s="4" t="s">
        <v>659</v>
      </c>
      <c r="F246" s="7">
        <v>39753</v>
      </c>
      <c r="G246" s="7">
        <v>39814</v>
      </c>
      <c r="H246" s="36">
        <f t="shared" si="42"/>
        <v>2</v>
      </c>
      <c r="I246" s="40" t="str">
        <f t="shared" si="43"/>
        <v>Early</v>
      </c>
      <c r="J246" s="47" t="s">
        <v>4</v>
      </c>
      <c r="K246" s="34"/>
      <c r="N246" s="4" t="s">
        <v>4</v>
      </c>
      <c r="P246" s="20"/>
      <c r="Q246" s="20"/>
      <c r="R246" s="25" t="s">
        <v>647</v>
      </c>
      <c r="S246" s="25"/>
      <c r="T246" s="25" t="s">
        <v>647</v>
      </c>
      <c r="U246" s="35"/>
      <c r="V246" s="35"/>
      <c r="W246" s="35"/>
      <c r="X246" s="54" t="s">
        <v>49</v>
      </c>
      <c r="Y246" s="7"/>
      <c r="Z246" s="4">
        <v>14</v>
      </c>
      <c r="AA246" s="7" t="s">
        <v>314</v>
      </c>
      <c r="AB246" s="7" t="s">
        <v>1081</v>
      </c>
      <c r="AC246" s="4">
        <f t="shared" si="44"/>
        <v>1</v>
      </c>
      <c r="AD246" s="4">
        <f t="shared" si="45"/>
        <v>0</v>
      </c>
      <c r="AE246" s="4">
        <f t="shared" si="46"/>
        <v>0</v>
      </c>
      <c r="AF246" s="4">
        <f t="shared" si="47"/>
        <v>0</v>
      </c>
      <c r="AG246" s="4">
        <f t="shared" si="48"/>
        <v>0</v>
      </c>
      <c r="AH246" s="20" t="s">
        <v>661</v>
      </c>
      <c r="AI246" s="14" t="s">
        <v>1180</v>
      </c>
      <c r="AJ246" s="14" t="s">
        <v>660</v>
      </c>
      <c r="AK246" s="4" t="s">
        <v>843</v>
      </c>
      <c r="AL246" s="4" t="s">
        <v>647</v>
      </c>
      <c r="AM246" s="47" t="s">
        <v>1092</v>
      </c>
      <c r="AN246" s="7">
        <v>42217</v>
      </c>
      <c r="AO246" s="52">
        <f>(YEAR(AN246)-YEAR(G247))*12+(MONTH(AN246)-MONTH(G247))</f>
        <v>77</v>
      </c>
    </row>
    <row r="247" spans="1:46" s="4" customFormat="1" x14ac:dyDescent="0.35">
      <c r="A247" s="4" t="s">
        <v>1256</v>
      </c>
      <c r="B247" s="11" t="s">
        <v>22</v>
      </c>
      <c r="C247" s="4" t="s">
        <v>26</v>
      </c>
      <c r="D247" s="4" t="s">
        <v>315</v>
      </c>
      <c r="E247" s="4" t="s">
        <v>659</v>
      </c>
      <c r="F247" s="7">
        <v>39783</v>
      </c>
      <c r="G247" s="7">
        <v>39873</v>
      </c>
      <c r="H247" s="36">
        <f t="shared" si="42"/>
        <v>3</v>
      </c>
      <c r="I247" s="40" t="str">
        <f t="shared" si="43"/>
        <v>Early</v>
      </c>
      <c r="J247" s="47" t="s">
        <v>653</v>
      </c>
      <c r="K247" s="34">
        <v>3</v>
      </c>
      <c r="M247" s="4" t="s">
        <v>1103</v>
      </c>
      <c r="N247" s="4" t="s">
        <v>653</v>
      </c>
      <c r="O247" s="7">
        <v>40238</v>
      </c>
      <c r="P247" s="20">
        <f>(YEAR(O247)-YEAR(G247))*12+(MONTH(O247)-MONTH(G247))</f>
        <v>12</v>
      </c>
      <c r="Q247" s="20"/>
      <c r="R247" s="25" t="s">
        <v>647</v>
      </c>
      <c r="S247" s="25"/>
      <c r="T247" s="25" t="s">
        <v>647</v>
      </c>
      <c r="U247" s="35"/>
      <c r="V247" s="35">
        <v>46</v>
      </c>
      <c r="W247" s="35"/>
      <c r="X247" s="54" t="s">
        <v>666</v>
      </c>
      <c r="Y247" s="7"/>
      <c r="Z247" s="4">
        <v>44</v>
      </c>
      <c r="AA247" s="7" t="s">
        <v>310</v>
      </c>
      <c r="AB247" s="7" t="s">
        <v>1081</v>
      </c>
      <c r="AC247" s="4">
        <f t="shared" si="44"/>
        <v>1</v>
      </c>
      <c r="AD247" s="4">
        <f t="shared" si="45"/>
        <v>0</v>
      </c>
      <c r="AE247" s="4">
        <f t="shared" si="46"/>
        <v>0</v>
      </c>
      <c r="AF247" s="4">
        <f t="shared" si="47"/>
        <v>0</v>
      </c>
      <c r="AG247" s="4">
        <f t="shared" si="48"/>
        <v>0</v>
      </c>
      <c r="AH247" s="20" t="s">
        <v>661</v>
      </c>
      <c r="AI247" s="14" t="s">
        <v>68</v>
      </c>
      <c r="AJ247" s="14" t="s">
        <v>22</v>
      </c>
      <c r="AK247" s="14" t="s">
        <v>844</v>
      </c>
      <c r="AL247" s="4" t="s">
        <v>647</v>
      </c>
      <c r="AM247" s="47" t="s">
        <v>1092</v>
      </c>
      <c r="AN247" s="7">
        <v>42217</v>
      </c>
      <c r="AO247" s="52">
        <f>(YEAR(AN247)-YEAR(G247))*12+(MONTH(AN247)-MONTH(G247))</f>
        <v>77</v>
      </c>
      <c r="AP247" s="4">
        <v>70350180</v>
      </c>
      <c r="AQ247" s="4" t="s">
        <v>1104</v>
      </c>
      <c r="AR247" s="4" t="s">
        <v>1105</v>
      </c>
      <c r="AS247" s="4" t="s">
        <v>1274</v>
      </c>
      <c r="AT247" s="4" t="s">
        <v>1217</v>
      </c>
    </row>
    <row r="248" spans="1:46" s="4" customFormat="1" x14ac:dyDescent="0.35">
      <c r="A248" s="4" t="s">
        <v>1256</v>
      </c>
      <c r="B248" s="11" t="s">
        <v>22</v>
      </c>
      <c r="C248" s="4" t="s">
        <v>26</v>
      </c>
      <c r="D248" s="4" t="s">
        <v>316</v>
      </c>
      <c r="E248" s="4" t="s">
        <v>659</v>
      </c>
      <c r="F248" s="7">
        <v>39845</v>
      </c>
      <c r="G248" s="7">
        <v>39904</v>
      </c>
      <c r="H248" s="36">
        <f t="shared" si="42"/>
        <v>2</v>
      </c>
      <c r="I248" s="40" t="str">
        <f t="shared" si="43"/>
        <v>Early</v>
      </c>
      <c r="J248" s="47" t="s">
        <v>653</v>
      </c>
      <c r="K248" s="34">
        <v>3</v>
      </c>
      <c r="M248" s="4" t="s">
        <v>1097</v>
      </c>
      <c r="N248" s="4" t="s">
        <v>653</v>
      </c>
      <c r="O248" s="7">
        <v>40210</v>
      </c>
      <c r="P248" s="20">
        <f>(YEAR(O248)-YEAR(G248))*12+(MONTH(O248)-MONTH(G248))</f>
        <v>10</v>
      </c>
      <c r="Q248" s="20"/>
      <c r="R248" s="25" t="s">
        <v>647</v>
      </c>
      <c r="S248" s="25"/>
      <c r="T248" s="25" t="s">
        <v>647</v>
      </c>
      <c r="U248" s="35"/>
      <c r="V248" s="35">
        <v>14</v>
      </c>
      <c r="W248" s="35"/>
      <c r="X248" s="54" t="s">
        <v>49</v>
      </c>
      <c r="Y248" s="7"/>
      <c r="Z248" s="4">
        <v>14</v>
      </c>
      <c r="AA248" s="7" t="s">
        <v>314</v>
      </c>
      <c r="AB248" s="7" t="s">
        <v>1081</v>
      </c>
      <c r="AC248" s="4">
        <f t="shared" si="44"/>
        <v>1</v>
      </c>
      <c r="AD248" s="4">
        <f t="shared" si="45"/>
        <v>0</v>
      </c>
      <c r="AE248" s="4">
        <f t="shared" si="46"/>
        <v>0</v>
      </c>
      <c r="AF248" s="4">
        <f t="shared" si="47"/>
        <v>0</v>
      </c>
      <c r="AG248" s="4">
        <f t="shared" si="48"/>
        <v>0</v>
      </c>
      <c r="AH248" s="20" t="s">
        <v>661</v>
      </c>
      <c r="AI248" s="14" t="s">
        <v>41</v>
      </c>
      <c r="AJ248" s="14" t="s">
        <v>660</v>
      </c>
      <c r="AK248" s="4" t="s">
        <v>845</v>
      </c>
      <c r="AL248" s="4" t="s">
        <v>647</v>
      </c>
      <c r="AM248" s="47" t="s">
        <v>1092</v>
      </c>
      <c r="AN248" s="7">
        <v>42217</v>
      </c>
      <c r="AO248" s="52">
        <f>(YEAR(AN248)-YEAR(G248))*12+(MONTH(AN248)-MONTH(G248))</f>
        <v>76</v>
      </c>
      <c r="AP248" s="4">
        <v>70087046</v>
      </c>
      <c r="AQ248" s="4" t="s">
        <v>1098</v>
      </c>
      <c r="AR248" s="4" t="s">
        <v>1099</v>
      </c>
      <c r="AS248" s="4" t="s">
        <v>1100</v>
      </c>
      <c r="AT248" s="4" t="s">
        <v>1218</v>
      </c>
    </row>
    <row r="249" spans="1:46" s="4" customFormat="1" x14ac:dyDescent="0.35">
      <c r="A249" s="4" t="s">
        <v>1256</v>
      </c>
      <c r="B249" s="11" t="s">
        <v>22</v>
      </c>
      <c r="C249" s="4" t="s">
        <v>26</v>
      </c>
      <c r="D249" s="4" t="s">
        <v>318</v>
      </c>
      <c r="E249" s="4" t="s">
        <v>659</v>
      </c>
      <c r="F249" s="7">
        <v>39845</v>
      </c>
      <c r="G249" s="7">
        <v>39934</v>
      </c>
      <c r="H249" s="36">
        <f t="shared" si="42"/>
        <v>3</v>
      </c>
      <c r="I249" s="40" t="str">
        <f t="shared" si="43"/>
        <v>Early</v>
      </c>
      <c r="J249" s="47" t="s">
        <v>4</v>
      </c>
      <c r="K249" s="34"/>
      <c r="N249" s="4" t="s">
        <v>4</v>
      </c>
      <c r="O249" s="5"/>
      <c r="P249" s="20"/>
      <c r="Q249" s="20"/>
      <c r="R249" s="25" t="s">
        <v>647</v>
      </c>
      <c r="S249" s="25"/>
      <c r="T249" s="25" t="s">
        <v>647</v>
      </c>
      <c r="U249" s="35"/>
      <c r="V249" s="35"/>
      <c r="W249" s="35"/>
      <c r="X249" s="54" t="s">
        <v>49</v>
      </c>
      <c r="Y249" s="7"/>
      <c r="Z249" s="4">
        <v>45</v>
      </c>
      <c r="AA249" s="7" t="s">
        <v>314</v>
      </c>
      <c r="AB249" s="7" t="s">
        <v>1081</v>
      </c>
      <c r="AC249" s="4">
        <f t="shared" si="44"/>
        <v>1</v>
      </c>
      <c r="AD249" s="4">
        <f t="shared" si="45"/>
        <v>0</v>
      </c>
      <c r="AE249" s="4">
        <f t="shared" si="46"/>
        <v>0</v>
      </c>
      <c r="AF249" s="4">
        <f t="shared" si="47"/>
        <v>0</v>
      </c>
      <c r="AG249" s="4">
        <f t="shared" si="48"/>
        <v>0</v>
      </c>
      <c r="AH249" s="20" t="s">
        <v>661</v>
      </c>
      <c r="AI249" s="14" t="s">
        <v>41</v>
      </c>
      <c r="AJ249" s="14" t="s">
        <v>660</v>
      </c>
      <c r="AK249" s="4" t="s">
        <v>846</v>
      </c>
      <c r="AL249" s="4" t="s">
        <v>647</v>
      </c>
      <c r="AM249" s="47" t="s">
        <v>1092</v>
      </c>
      <c r="AN249" s="7">
        <v>42217</v>
      </c>
      <c r="AO249" s="52">
        <f>(YEAR(AN249)-YEAR(G249))*12+(MONTH(AN249)-MONTH(G249))</f>
        <v>75</v>
      </c>
    </row>
    <row r="250" spans="1:46" s="4" customFormat="1" x14ac:dyDescent="0.35">
      <c r="A250" s="4" t="s">
        <v>1256</v>
      </c>
      <c r="B250" s="11" t="s">
        <v>22</v>
      </c>
      <c r="C250" s="4" t="s">
        <v>26</v>
      </c>
      <c r="D250" s="4" t="s">
        <v>319</v>
      </c>
      <c r="E250" s="4" t="s">
        <v>659</v>
      </c>
      <c r="F250" s="7">
        <v>39845</v>
      </c>
      <c r="G250" s="7">
        <v>39934</v>
      </c>
      <c r="H250" s="36">
        <f t="shared" si="42"/>
        <v>3</v>
      </c>
      <c r="I250" s="40" t="str">
        <f t="shared" si="43"/>
        <v>Early</v>
      </c>
      <c r="J250" s="47" t="s">
        <v>653</v>
      </c>
      <c r="K250" s="34">
        <v>3</v>
      </c>
      <c r="M250" s="4" t="s">
        <v>1096</v>
      </c>
      <c r="N250" s="4" t="s">
        <v>653</v>
      </c>
      <c r="O250" s="7">
        <v>40210</v>
      </c>
      <c r="P250" s="20">
        <f>(YEAR(O250)-YEAR(G250))*12+(MONTH(O250)-MONTH(G250))</f>
        <v>9</v>
      </c>
      <c r="Q250" s="20"/>
      <c r="R250" s="25" t="s">
        <v>647</v>
      </c>
      <c r="S250" s="25"/>
      <c r="T250" s="25" t="s">
        <v>647</v>
      </c>
      <c r="U250" s="35"/>
      <c r="V250" s="35">
        <v>12</v>
      </c>
      <c r="W250" s="35"/>
      <c r="X250" s="54" t="s">
        <v>49</v>
      </c>
      <c r="Y250" s="7"/>
      <c r="Z250" s="4">
        <v>12</v>
      </c>
      <c r="AA250" s="7" t="s">
        <v>314</v>
      </c>
      <c r="AB250" s="7" t="s">
        <v>1081</v>
      </c>
      <c r="AC250" s="4">
        <f t="shared" si="44"/>
        <v>1</v>
      </c>
      <c r="AD250" s="4">
        <f t="shared" si="45"/>
        <v>0</v>
      </c>
      <c r="AE250" s="4">
        <f t="shared" si="46"/>
        <v>0</v>
      </c>
      <c r="AF250" s="4">
        <f t="shared" si="47"/>
        <v>0</v>
      </c>
      <c r="AG250" s="4">
        <f t="shared" si="48"/>
        <v>0</v>
      </c>
      <c r="AH250" s="20" t="s">
        <v>661</v>
      </c>
      <c r="AI250" s="14" t="s">
        <v>41</v>
      </c>
      <c r="AJ250" s="14" t="s">
        <v>660</v>
      </c>
      <c r="AK250" s="4" t="s">
        <v>847</v>
      </c>
      <c r="AL250" s="4" t="s">
        <v>647</v>
      </c>
      <c r="AM250" s="47" t="s">
        <v>1092</v>
      </c>
      <c r="AN250" s="7">
        <v>42217</v>
      </c>
      <c r="AO250" s="52">
        <f>(YEAR(AN250)-YEAR(G250))*12+(MONTH(AN250)-MONTH(G250))</f>
        <v>75</v>
      </c>
      <c r="AP250" s="4">
        <v>70087155</v>
      </c>
      <c r="AQ250" s="4" t="s">
        <v>1096</v>
      </c>
      <c r="AR250" s="4" t="s">
        <v>1101</v>
      </c>
      <c r="AS250" s="4" t="s">
        <v>1102</v>
      </c>
      <c r="AT250" s="4" t="s">
        <v>1219</v>
      </c>
    </row>
    <row r="251" spans="1:46" s="4" customFormat="1" x14ac:dyDescent="0.35">
      <c r="A251" s="4" t="s">
        <v>1256</v>
      </c>
      <c r="B251" s="11" t="s">
        <v>22</v>
      </c>
      <c r="C251" s="4" t="s">
        <v>26</v>
      </c>
      <c r="D251" s="4" t="s">
        <v>320</v>
      </c>
      <c r="E251" s="4" t="s">
        <v>659</v>
      </c>
      <c r="F251" s="7">
        <v>39965</v>
      </c>
      <c r="G251" s="7">
        <v>39995</v>
      </c>
      <c r="H251" s="36">
        <f t="shared" si="42"/>
        <v>1</v>
      </c>
      <c r="I251" s="40" t="str">
        <f t="shared" si="43"/>
        <v>Early</v>
      </c>
      <c r="J251" s="47" t="s">
        <v>4</v>
      </c>
      <c r="K251" s="34"/>
      <c r="N251" s="4" t="s">
        <v>4</v>
      </c>
      <c r="O251" s="5"/>
      <c r="P251" s="20"/>
      <c r="Q251" s="20"/>
      <c r="R251" s="25" t="s">
        <v>647</v>
      </c>
      <c r="S251" s="25"/>
      <c r="T251" s="25" t="s">
        <v>647</v>
      </c>
      <c r="U251" s="35"/>
      <c r="V251" s="35"/>
      <c r="W251" s="35"/>
      <c r="X251" s="54" t="s">
        <v>49</v>
      </c>
      <c r="Y251" s="7"/>
      <c r="Z251" s="4">
        <v>12</v>
      </c>
      <c r="AA251" s="7" t="s">
        <v>314</v>
      </c>
      <c r="AB251" s="7" t="s">
        <v>1081</v>
      </c>
      <c r="AC251" s="4">
        <f t="shared" si="44"/>
        <v>1</v>
      </c>
      <c r="AD251" s="4">
        <f t="shared" si="45"/>
        <v>0</v>
      </c>
      <c r="AE251" s="4">
        <f t="shared" si="46"/>
        <v>0</v>
      </c>
      <c r="AF251" s="4">
        <f t="shared" si="47"/>
        <v>0</v>
      </c>
      <c r="AG251" s="4">
        <f t="shared" si="48"/>
        <v>0</v>
      </c>
      <c r="AH251" s="20" t="s">
        <v>661</v>
      </c>
      <c r="AI251" s="14" t="s">
        <v>92</v>
      </c>
      <c r="AJ251" s="14" t="s">
        <v>660</v>
      </c>
      <c r="AK251" s="4" t="s">
        <v>848</v>
      </c>
      <c r="AL251" s="4" t="s">
        <v>647</v>
      </c>
      <c r="AM251" s="47" t="s">
        <v>1092</v>
      </c>
      <c r="AN251" s="7">
        <v>42217</v>
      </c>
      <c r="AO251" s="52">
        <f>(YEAR(AN251)-YEAR(G251))*12+(MONTH(AN251)-MONTH(G251))</f>
        <v>73</v>
      </c>
    </row>
    <row r="252" spans="1:46" s="4" customFormat="1" x14ac:dyDescent="0.35">
      <c r="A252" s="4" t="s">
        <v>1256</v>
      </c>
      <c r="B252" s="11" t="s">
        <v>22</v>
      </c>
      <c r="C252" s="4" t="s">
        <v>26</v>
      </c>
      <c r="D252" s="4" t="s">
        <v>321</v>
      </c>
      <c r="E252" s="4" t="s">
        <v>659</v>
      </c>
      <c r="F252" s="7">
        <v>39845</v>
      </c>
      <c r="G252" s="7">
        <v>40026</v>
      </c>
      <c r="H252" s="36">
        <f t="shared" si="42"/>
        <v>6</v>
      </c>
      <c r="I252" s="40" t="str">
        <f t="shared" si="43"/>
        <v>Early</v>
      </c>
      <c r="J252" s="47" t="s">
        <v>4</v>
      </c>
      <c r="K252" s="34"/>
      <c r="N252" s="4" t="s">
        <v>4</v>
      </c>
      <c r="O252" s="5"/>
      <c r="P252" s="20"/>
      <c r="Q252" s="20"/>
      <c r="R252" s="25" t="s">
        <v>647</v>
      </c>
      <c r="S252" s="25"/>
      <c r="T252" s="25" t="s">
        <v>647</v>
      </c>
      <c r="U252" s="35"/>
      <c r="V252" s="35"/>
      <c r="W252" s="35"/>
      <c r="X252" s="54" t="s">
        <v>49</v>
      </c>
      <c r="Y252" s="7"/>
      <c r="Z252" s="4">
        <v>23</v>
      </c>
      <c r="AA252" s="7" t="s">
        <v>314</v>
      </c>
      <c r="AB252" s="7" t="s">
        <v>1081</v>
      </c>
      <c r="AC252" s="4">
        <f t="shared" si="44"/>
        <v>1</v>
      </c>
      <c r="AD252" s="4">
        <f t="shared" si="45"/>
        <v>0</v>
      </c>
      <c r="AE252" s="4">
        <f t="shared" si="46"/>
        <v>0</v>
      </c>
      <c r="AF252" s="4">
        <f t="shared" si="47"/>
        <v>0</v>
      </c>
      <c r="AG252" s="4">
        <f t="shared" si="48"/>
        <v>0</v>
      </c>
      <c r="AH252" s="20" t="s">
        <v>661</v>
      </c>
      <c r="AI252" s="14" t="s">
        <v>322</v>
      </c>
      <c r="AJ252" s="14" t="s">
        <v>660</v>
      </c>
      <c r="AK252" s="4" t="s">
        <v>849</v>
      </c>
      <c r="AL252" s="4" t="s">
        <v>647</v>
      </c>
      <c r="AM252" s="47" t="s">
        <v>1092</v>
      </c>
      <c r="AN252" s="7">
        <v>42217</v>
      </c>
      <c r="AO252" s="52">
        <f>(YEAR(AN252)-YEAR(G252))*12+(MONTH(AN252)-MONTH(G252))</f>
        <v>72</v>
      </c>
    </row>
    <row r="253" spans="1:46" s="4" customFormat="1" x14ac:dyDescent="0.35">
      <c r="A253" s="4" t="s">
        <v>1256</v>
      </c>
      <c r="B253" s="11" t="s">
        <v>22</v>
      </c>
      <c r="C253" s="4" t="s">
        <v>26</v>
      </c>
      <c r="D253" s="4" t="s">
        <v>323</v>
      </c>
      <c r="E253" s="4" t="s">
        <v>659</v>
      </c>
      <c r="F253" s="7">
        <v>39845</v>
      </c>
      <c r="G253" s="7">
        <v>40087</v>
      </c>
      <c r="H253" s="36">
        <f t="shared" si="42"/>
        <v>8</v>
      </c>
      <c r="I253" s="40" t="str">
        <f t="shared" si="43"/>
        <v>Early</v>
      </c>
      <c r="J253" s="47" t="s">
        <v>4</v>
      </c>
      <c r="K253" s="34"/>
      <c r="N253" s="4" t="s">
        <v>4</v>
      </c>
      <c r="O253" s="5"/>
      <c r="P253" s="20"/>
      <c r="Q253" s="20"/>
      <c r="R253" s="25" t="s">
        <v>647</v>
      </c>
      <c r="S253" s="25"/>
      <c r="T253" s="25" t="s">
        <v>647</v>
      </c>
      <c r="U253" s="35"/>
      <c r="V253" s="35"/>
      <c r="W253" s="35"/>
      <c r="X253" s="54" t="s">
        <v>49</v>
      </c>
      <c r="Y253" s="7"/>
      <c r="Z253" s="4">
        <v>20</v>
      </c>
      <c r="AA253" s="7" t="s">
        <v>314</v>
      </c>
      <c r="AB253" s="7" t="s">
        <v>1081</v>
      </c>
      <c r="AC253" s="4">
        <f t="shared" si="44"/>
        <v>1</v>
      </c>
      <c r="AD253" s="4">
        <f t="shared" si="45"/>
        <v>0</v>
      </c>
      <c r="AE253" s="4">
        <f t="shared" si="46"/>
        <v>0</v>
      </c>
      <c r="AF253" s="4">
        <f t="shared" si="47"/>
        <v>0</v>
      </c>
      <c r="AG253" s="4">
        <f t="shared" si="48"/>
        <v>0</v>
      </c>
      <c r="AH253" s="20" t="s">
        <v>661</v>
      </c>
      <c r="AI253" s="14" t="s">
        <v>851</v>
      </c>
      <c r="AJ253" s="14" t="s">
        <v>660</v>
      </c>
      <c r="AK253" s="4" t="s">
        <v>850</v>
      </c>
      <c r="AL253" s="4" t="s">
        <v>647</v>
      </c>
      <c r="AM253" s="47" t="s">
        <v>1092</v>
      </c>
      <c r="AN253" s="7">
        <v>42217</v>
      </c>
      <c r="AO253" s="52">
        <f>(YEAR(AN253)-YEAR(G253))*12+(MONTH(AN253)-MONTH(G253))</f>
        <v>70</v>
      </c>
    </row>
    <row r="254" spans="1:46" s="4" customFormat="1" x14ac:dyDescent="0.35">
      <c r="A254" s="4" t="s">
        <v>1256</v>
      </c>
      <c r="B254" s="11" t="s">
        <v>22</v>
      </c>
      <c r="C254" s="4" t="s">
        <v>26</v>
      </c>
      <c r="D254" s="4" t="s">
        <v>324</v>
      </c>
      <c r="E254" s="4" t="s">
        <v>659</v>
      </c>
      <c r="F254" s="7">
        <v>39995</v>
      </c>
      <c r="G254" s="7">
        <v>40087</v>
      </c>
      <c r="H254" s="36">
        <f t="shared" si="42"/>
        <v>3</v>
      </c>
      <c r="I254" s="40" t="str">
        <f t="shared" si="43"/>
        <v>Early</v>
      </c>
      <c r="J254" s="47" t="s">
        <v>4</v>
      </c>
      <c r="K254" s="34"/>
      <c r="N254" s="4" t="s">
        <v>4</v>
      </c>
      <c r="O254" s="5"/>
      <c r="P254" s="20"/>
      <c r="Q254" s="20"/>
      <c r="R254" s="25" t="s">
        <v>647</v>
      </c>
      <c r="S254" s="25"/>
      <c r="T254" s="25" t="s">
        <v>647</v>
      </c>
      <c r="U254" s="35"/>
      <c r="V254" s="35"/>
      <c r="W254" s="35"/>
      <c r="X254" s="54" t="s">
        <v>49</v>
      </c>
      <c r="Y254" s="7"/>
      <c r="Z254" s="4">
        <v>24</v>
      </c>
      <c r="AA254" s="7" t="s">
        <v>314</v>
      </c>
      <c r="AB254" s="7" t="s">
        <v>1081</v>
      </c>
      <c r="AC254" s="4">
        <f t="shared" si="44"/>
        <v>1</v>
      </c>
      <c r="AD254" s="4">
        <f t="shared" si="45"/>
        <v>0</v>
      </c>
      <c r="AE254" s="4">
        <f t="shared" si="46"/>
        <v>0</v>
      </c>
      <c r="AF254" s="4">
        <f t="shared" si="47"/>
        <v>0</v>
      </c>
      <c r="AG254" s="4">
        <f t="shared" si="48"/>
        <v>0</v>
      </c>
      <c r="AH254" s="20" t="s">
        <v>661</v>
      </c>
      <c r="AI254" s="14" t="s">
        <v>1181</v>
      </c>
      <c r="AJ254" s="14" t="s">
        <v>660</v>
      </c>
      <c r="AK254" s="4" t="s">
        <v>852</v>
      </c>
      <c r="AL254" s="4" t="s">
        <v>647</v>
      </c>
      <c r="AM254" s="47" t="s">
        <v>1092</v>
      </c>
      <c r="AN254" s="7">
        <v>42217</v>
      </c>
      <c r="AO254" s="52">
        <f>(YEAR(AN254)-YEAR(G254))*12+(MONTH(AN254)-MONTH(G254))</f>
        <v>70</v>
      </c>
    </row>
    <row r="255" spans="1:46" s="4" customFormat="1" x14ac:dyDescent="0.35">
      <c r="A255" s="4" t="s">
        <v>1256</v>
      </c>
      <c r="B255" s="11" t="s">
        <v>22</v>
      </c>
      <c r="C255" s="4" t="s">
        <v>26</v>
      </c>
      <c r="D255" s="4" t="s">
        <v>325</v>
      </c>
      <c r="E255" s="4" t="s">
        <v>662</v>
      </c>
      <c r="F255" s="7">
        <v>39569</v>
      </c>
      <c r="G255" s="7">
        <v>40148</v>
      </c>
      <c r="H255" s="36">
        <f t="shared" si="42"/>
        <v>19</v>
      </c>
      <c r="I255" s="40" t="str">
        <f t="shared" si="43"/>
        <v>Early</v>
      </c>
      <c r="J255" s="47" t="s">
        <v>653</v>
      </c>
      <c r="K255" s="34">
        <v>4</v>
      </c>
      <c r="M255" s="4" t="s">
        <v>839</v>
      </c>
      <c r="N255" s="4" t="s">
        <v>653</v>
      </c>
      <c r="O255" s="7">
        <v>40360</v>
      </c>
      <c r="P255" s="20">
        <f>(YEAR(O255)-YEAR(G255))*12+(MONTH(O255)-MONTH(G255))</f>
        <v>7</v>
      </c>
      <c r="Q255" s="20"/>
      <c r="R255" s="25" t="s">
        <v>647</v>
      </c>
      <c r="S255" s="25"/>
      <c r="T255" s="25" t="s">
        <v>647</v>
      </c>
      <c r="U255" s="35"/>
      <c r="V255" s="35">
        <v>598</v>
      </c>
      <c r="W255" s="35"/>
      <c r="X255" s="54" t="s">
        <v>49</v>
      </c>
      <c r="Y255" s="7"/>
      <c r="Z255" s="4">
        <v>598</v>
      </c>
      <c r="AA255" s="7" t="s">
        <v>310</v>
      </c>
      <c r="AB255" s="7" t="s">
        <v>1081</v>
      </c>
      <c r="AC255" s="4">
        <f t="shared" si="44"/>
        <v>1</v>
      </c>
      <c r="AD255" s="4">
        <f t="shared" si="45"/>
        <v>0</v>
      </c>
      <c r="AE255" s="4">
        <f t="shared" si="46"/>
        <v>0</v>
      </c>
      <c r="AF255" s="4">
        <f t="shared" si="47"/>
        <v>0</v>
      </c>
      <c r="AG255" s="4">
        <f t="shared" si="48"/>
        <v>0</v>
      </c>
      <c r="AH255" s="20" t="s">
        <v>661</v>
      </c>
      <c r="AI255" s="14" t="s">
        <v>68</v>
      </c>
      <c r="AJ255" s="14" t="s">
        <v>22</v>
      </c>
      <c r="AK255" s="4" t="s">
        <v>853</v>
      </c>
      <c r="AL255" s="4" t="s">
        <v>647</v>
      </c>
      <c r="AM255" s="47" t="s">
        <v>1092</v>
      </c>
      <c r="AN255" s="7">
        <v>42217</v>
      </c>
      <c r="AO255" s="52">
        <f>(YEAR(AN255)-YEAR(G255))*12+(MONTH(AN255)-MONTH(G255))</f>
        <v>68</v>
      </c>
      <c r="AQ255" s="4" t="s">
        <v>1233</v>
      </c>
      <c r="AR255" s="4" t="s">
        <v>1234</v>
      </c>
      <c r="AS255" s="4" t="s">
        <v>1235</v>
      </c>
      <c r="AT255" s="4" t="s">
        <v>1236</v>
      </c>
    </row>
    <row r="256" spans="1:46" s="4" customFormat="1" x14ac:dyDescent="0.35">
      <c r="A256" s="4" t="s">
        <v>1256</v>
      </c>
      <c r="B256" s="11" t="s">
        <v>22</v>
      </c>
      <c r="C256" s="4" t="s">
        <v>26</v>
      </c>
      <c r="D256" s="4" t="s">
        <v>326</v>
      </c>
      <c r="E256" s="4" t="s">
        <v>659</v>
      </c>
      <c r="F256" s="7">
        <v>40087</v>
      </c>
      <c r="G256" s="7">
        <v>40148</v>
      </c>
      <c r="H256" s="36">
        <f t="shared" si="42"/>
        <v>2</v>
      </c>
      <c r="I256" s="40" t="str">
        <f t="shared" si="43"/>
        <v>Early</v>
      </c>
      <c r="J256" s="47" t="s">
        <v>4</v>
      </c>
      <c r="K256" s="34"/>
      <c r="N256" s="4" t="s">
        <v>4</v>
      </c>
      <c r="P256" s="20"/>
      <c r="Q256" s="20"/>
      <c r="R256" s="25" t="s">
        <v>647</v>
      </c>
      <c r="S256" s="25"/>
      <c r="T256" s="25" t="s">
        <v>647</v>
      </c>
      <c r="U256" s="35"/>
      <c r="V256" s="35"/>
      <c r="W256" s="35"/>
      <c r="X256" s="54" t="s">
        <v>49</v>
      </c>
      <c r="Y256" s="7"/>
      <c r="Z256" s="4">
        <v>20</v>
      </c>
      <c r="AA256" s="7" t="s">
        <v>314</v>
      </c>
      <c r="AB256" s="7" t="s">
        <v>1081</v>
      </c>
      <c r="AC256" s="4">
        <f t="shared" si="44"/>
        <v>1</v>
      </c>
      <c r="AD256" s="4">
        <f t="shared" si="45"/>
        <v>0</v>
      </c>
      <c r="AE256" s="4">
        <f t="shared" si="46"/>
        <v>0</v>
      </c>
      <c r="AF256" s="4">
        <f t="shared" si="47"/>
        <v>0</v>
      </c>
      <c r="AG256" s="4">
        <f t="shared" si="48"/>
        <v>0</v>
      </c>
      <c r="AH256" s="20" t="s">
        <v>661</v>
      </c>
      <c r="AI256" s="14" t="s">
        <v>41</v>
      </c>
      <c r="AJ256" s="14" t="s">
        <v>660</v>
      </c>
      <c r="AK256" s="4" t="s">
        <v>854</v>
      </c>
      <c r="AL256" s="4" t="s">
        <v>647</v>
      </c>
      <c r="AM256" s="47" t="s">
        <v>1092</v>
      </c>
      <c r="AN256" s="7">
        <v>42217</v>
      </c>
      <c r="AO256" s="52">
        <f>(YEAR(AN256)-YEAR(G256))*12+(MONTH(AN256)-MONTH(G256))</f>
        <v>68</v>
      </c>
    </row>
    <row r="257" spans="1:46" s="4" customFormat="1" x14ac:dyDescent="0.35">
      <c r="A257" s="4" t="s">
        <v>1256</v>
      </c>
      <c r="B257" s="11" t="s">
        <v>22</v>
      </c>
      <c r="C257" s="4" t="s">
        <v>26</v>
      </c>
      <c r="D257" s="4" t="s">
        <v>327</v>
      </c>
      <c r="E257" s="4" t="s">
        <v>662</v>
      </c>
      <c r="F257" s="7">
        <v>39845</v>
      </c>
      <c r="G257" s="7">
        <v>40179</v>
      </c>
      <c r="H257" s="36">
        <f t="shared" si="42"/>
        <v>11</v>
      </c>
      <c r="I257" s="40" t="str">
        <f t="shared" si="43"/>
        <v>Early</v>
      </c>
      <c r="J257" s="47" t="s">
        <v>653</v>
      </c>
      <c r="K257" s="34">
        <v>4</v>
      </c>
      <c r="M257" s="4" t="s">
        <v>1232</v>
      </c>
      <c r="N257" s="4" t="s">
        <v>653</v>
      </c>
      <c r="O257" s="7">
        <v>40360</v>
      </c>
      <c r="P257" s="20">
        <f>(YEAR(O257)-YEAR(G257))*12+(MONTH(O257)-MONTH(G257))</f>
        <v>6</v>
      </c>
      <c r="Q257" s="20"/>
      <c r="R257" s="25" t="s">
        <v>661</v>
      </c>
      <c r="S257" s="30">
        <v>41183</v>
      </c>
      <c r="T257" s="25" t="s">
        <v>647</v>
      </c>
      <c r="U257" s="35"/>
      <c r="V257" s="35">
        <v>741</v>
      </c>
      <c r="W257" s="35"/>
      <c r="X257" s="54" t="s">
        <v>49</v>
      </c>
      <c r="Y257" s="7"/>
      <c r="Z257" s="4">
        <v>742</v>
      </c>
      <c r="AA257" s="7" t="s">
        <v>314</v>
      </c>
      <c r="AB257" s="7" t="s">
        <v>1081</v>
      </c>
      <c r="AC257" s="4">
        <f t="shared" si="44"/>
        <v>1</v>
      </c>
      <c r="AD257" s="4">
        <f t="shared" si="45"/>
        <v>0</v>
      </c>
      <c r="AE257" s="4">
        <f t="shared" si="46"/>
        <v>0</v>
      </c>
      <c r="AF257" s="4">
        <f t="shared" si="47"/>
        <v>0</v>
      </c>
      <c r="AG257" s="4">
        <f t="shared" si="48"/>
        <v>0</v>
      </c>
      <c r="AH257" s="20" t="s">
        <v>661</v>
      </c>
      <c r="AI257" s="14" t="s">
        <v>68</v>
      </c>
      <c r="AJ257" s="14" t="s">
        <v>22</v>
      </c>
      <c r="AK257" s="4" t="s">
        <v>855</v>
      </c>
      <c r="AL257" s="4" t="s">
        <v>647</v>
      </c>
      <c r="AM257" s="47" t="s">
        <v>1092</v>
      </c>
      <c r="AN257" s="7">
        <v>42217</v>
      </c>
      <c r="AO257" s="52">
        <f>(YEAR(AN257)-YEAR(G257))*12+(MONTH(AN257)-MONTH(G257))</f>
        <v>67</v>
      </c>
      <c r="AQ257" s="4" t="s">
        <v>1237</v>
      </c>
      <c r="AR257" s="4" t="s">
        <v>1238</v>
      </c>
      <c r="AS257" s="4" t="s">
        <v>1235</v>
      </c>
      <c r="AT257" s="4" t="s">
        <v>1239</v>
      </c>
    </row>
    <row r="258" spans="1:46" s="4" customFormat="1" x14ac:dyDescent="0.35">
      <c r="A258" s="4" t="s">
        <v>1256</v>
      </c>
      <c r="B258" s="11" t="s">
        <v>22</v>
      </c>
      <c r="C258" s="4" t="s">
        <v>26</v>
      </c>
      <c r="D258" s="4" t="s">
        <v>328</v>
      </c>
      <c r="E258" s="4" t="s">
        <v>659</v>
      </c>
      <c r="F258" s="7">
        <v>40087</v>
      </c>
      <c r="G258" s="7">
        <v>40179</v>
      </c>
      <c r="H258" s="36">
        <f t="shared" si="42"/>
        <v>3</v>
      </c>
      <c r="I258" s="40" t="str">
        <f t="shared" si="43"/>
        <v>Early</v>
      </c>
      <c r="J258" s="47" t="s">
        <v>4</v>
      </c>
      <c r="K258" s="34"/>
      <c r="N258" s="4" t="s">
        <v>4</v>
      </c>
      <c r="O258" s="5"/>
      <c r="P258" s="20"/>
      <c r="Q258" s="20"/>
      <c r="R258" s="25" t="s">
        <v>647</v>
      </c>
      <c r="S258" s="25"/>
      <c r="T258" s="25" t="s">
        <v>647</v>
      </c>
      <c r="U258" s="35"/>
      <c r="V258" s="35"/>
      <c r="W258" s="35"/>
      <c r="X258" s="54" t="s">
        <v>49</v>
      </c>
      <c r="Y258" s="7"/>
      <c r="Z258" s="4">
        <v>19</v>
      </c>
      <c r="AA258" s="7" t="s">
        <v>314</v>
      </c>
      <c r="AB258" s="7" t="s">
        <v>1081</v>
      </c>
      <c r="AC258" s="4">
        <f t="shared" si="44"/>
        <v>1</v>
      </c>
      <c r="AD258" s="4">
        <f t="shared" si="45"/>
        <v>0</v>
      </c>
      <c r="AE258" s="4">
        <f t="shared" si="46"/>
        <v>0</v>
      </c>
      <c r="AF258" s="4">
        <f t="shared" si="47"/>
        <v>0</v>
      </c>
      <c r="AG258" s="4">
        <f t="shared" si="48"/>
        <v>0</v>
      </c>
      <c r="AH258" s="20" t="s">
        <v>661</v>
      </c>
      <c r="AI258" s="14" t="s">
        <v>317</v>
      </c>
      <c r="AJ258" s="14" t="s">
        <v>660</v>
      </c>
      <c r="AK258" s="4" t="s">
        <v>856</v>
      </c>
      <c r="AL258" s="4" t="s">
        <v>647</v>
      </c>
      <c r="AM258" s="47" t="s">
        <v>1092</v>
      </c>
      <c r="AN258" s="7">
        <v>42217</v>
      </c>
      <c r="AO258" s="52">
        <f>(YEAR(AN258)-YEAR(G258))*12+(MONTH(AN258)-MONTH(G258))</f>
        <v>67</v>
      </c>
    </row>
    <row r="259" spans="1:46" s="4" customFormat="1" x14ac:dyDescent="0.35">
      <c r="A259" s="4" t="s">
        <v>1256</v>
      </c>
      <c r="B259" s="11" t="s">
        <v>22</v>
      </c>
      <c r="C259" s="4" t="s">
        <v>26</v>
      </c>
      <c r="D259" s="4" t="s">
        <v>329</v>
      </c>
      <c r="E259" s="4" t="s">
        <v>659</v>
      </c>
      <c r="F259" s="7">
        <v>40087</v>
      </c>
      <c r="G259" s="7">
        <v>40210</v>
      </c>
      <c r="H259" s="36">
        <f t="shared" si="42"/>
        <v>4</v>
      </c>
      <c r="I259" s="40" t="str">
        <f>IF(AJ259&lt;=82,"Early","Late")</f>
        <v>Late</v>
      </c>
      <c r="J259" s="47" t="s">
        <v>653</v>
      </c>
      <c r="K259" s="34">
        <v>3</v>
      </c>
      <c r="M259" s="4" t="s">
        <v>1093</v>
      </c>
      <c r="N259" s="4" t="s">
        <v>653</v>
      </c>
      <c r="O259" s="7">
        <v>40575</v>
      </c>
      <c r="P259" s="20">
        <f>(YEAR(O259)-YEAR(G259))*12+(MONTH(O259)-MONTH(G259))</f>
        <v>12</v>
      </c>
      <c r="Q259" s="20"/>
      <c r="R259" s="25" t="s">
        <v>661</v>
      </c>
      <c r="S259" s="29">
        <v>41244</v>
      </c>
      <c r="T259" s="25" t="s">
        <v>647</v>
      </c>
      <c r="U259" s="35"/>
      <c r="V259" s="35">
        <v>36</v>
      </c>
      <c r="W259" s="35"/>
      <c r="X259" s="54" t="s">
        <v>49</v>
      </c>
      <c r="Y259" s="7"/>
      <c r="Z259" s="4">
        <v>36</v>
      </c>
      <c r="AA259" s="7" t="s">
        <v>314</v>
      </c>
      <c r="AB259" s="7" t="s">
        <v>1081</v>
      </c>
      <c r="AC259" s="4">
        <f t="shared" si="44"/>
        <v>1</v>
      </c>
      <c r="AD259" s="4">
        <f t="shared" si="45"/>
        <v>0</v>
      </c>
      <c r="AE259" s="4">
        <f t="shared" si="46"/>
        <v>0</v>
      </c>
      <c r="AF259" s="4">
        <f t="shared" si="47"/>
        <v>0</v>
      </c>
      <c r="AG259" s="4">
        <f t="shared" si="48"/>
        <v>0</v>
      </c>
      <c r="AH259" s="20" t="s">
        <v>661</v>
      </c>
      <c r="AI259" s="14" t="s">
        <v>41</v>
      </c>
      <c r="AJ259" s="14" t="s">
        <v>660</v>
      </c>
      <c r="AK259" s="4" t="s">
        <v>857</v>
      </c>
      <c r="AL259" s="4" t="s">
        <v>647</v>
      </c>
      <c r="AM259" s="47" t="s">
        <v>1092</v>
      </c>
      <c r="AN259" s="7">
        <v>42217</v>
      </c>
      <c r="AO259" s="52">
        <f>(YEAR(AN259)-YEAR(G259))*12+(MONTH(AN259)-MONTH(G259))</f>
        <v>66</v>
      </c>
      <c r="AP259" s="4">
        <v>70343853</v>
      </c>
      <c r="AQ259" s="4" t="s">
        <v>1227</v>
      </c>
      <c r="AR259" s="4" t="s">
        <v>1094</v>
      </c>
      <c r="AS259" s="4" t="s">
        <v>1095</v>
      </c>
      <c r="AT259" s="4" t="s">
        <v>1220</v>
      </c>
    </row>
    <row r="260" spans="1:46" s="4" customFormat="1" x14ac:dyDescent="0.35">
      <c r="A260" s="4" t="s">
        <v>1256</v>
      </c>
      <c r="B260" s="11" t="s">
        <v>22</v>
      </c>
      <c r="C260" s="4" t="s">
        <v>26</v>
      </c>
      <c r="D260" s="4" t="s">
        <v>330</v>
      </c>
      <c r="E260" s="4" t="s">
        <v>662</v>
      </c>
      <c r="F260" s="7">
        <v>40269</v>
      </c>
      <c r="G260" s="7">
        <v>40360</v>
      </c>
      <c r="H260" s="36">
        <f t="shared" si="42"/>
        <v>3</v>
      </c>
      <c r="I260" s="40" t="str">
        <f t="shared" si="43"/>
        <v>Early</v>
      </c>
      <c r="J260" s="47" t="s">
        <v>4</v>
      </c>
      <c r="K260" s="34"/>
      <c r="N260" s="4" t="s">
        <v>4</v>
      </c>
      <c r="O260" s="5"/>
      <c r="P260" s="20"/>
      <c r="Q260" s="20"/>
      <c r="R260" s="25" t="s">
        <v>661</v>
      </c>
      <c r="S260" s="29">
        <v>41091</v>
      </c>
      <c r="T260" s="25" t="s">
        <v>647</v>
      </c>
      <c r="U260" s="35"/>
      <c r="V260" s="35"/>
      <c r="W260" s="35"/>
      <c r="X260" s="54" t="s">
        <v>37</v>
      </c>
      <c r="Y260" s="7" t="s">
        <v>858</v>
      </c>
      <c r="Z260" s="4">
        <v>5</v>
      </c>
      <c r="AA260" s="7" t="s">
        <v>314</v>
      </c>
      <c r="AB260" s="7" t="s">
        <v>1081</v>
      </c>
      <c r="AC260" s="4">
        <f t="shared" si="44"/>
        <v>1</v>
      </c>
      <c r="AD260" s="4">
        <f t="shared" si="45"/>
        <v>0</v>
      </c>
      <c r="AE260" s="4">
        <f t="shared" si="46"/>
        <v>0</v>
      </c>
      <c r="AF260" s="4">
        <f t="shared" si="47"/>
        <v>0</v>
      </c>
      <c r="AG260" s="4">
        <f t="shared" si="48"/>
        <v>0</v>
      </c>
      <c r="AH260" s="20" t="s">
        <v>661</v>
      </c>
      <c r="AI260" s="14" t="s">
        <v>68</v>
      </c>
      <c r="AJ260" s="14" t="s">
        <v>22</v>
      </c>
      <c r="AK260" s="4" t="s">
        <v>859</v>
      </c>
      <c r="AL260" s="4" t="s">
        <v>661</v>
      </c>
      <c r="AM260" s="47" t="s">
        <v>1092</v>
      </c>
      <c r="AN260" s="7">
        <v>42217</v>
      </c>
      <c r="AO260" s="52">
        <f>(YEAR(AN260)-YEAR(G260))*12+(MONTH(AN260)-MONTH(G260))</f>
        <v>61</v>
      </c>
    </row>
    <row r="261" spans="1:46" s="4" customFormat="1" x14ac:dyDescent="0.35">
      <c r="A261" s="4" t="s">
        <v>1256</v>
      </c>
      <c r="B261" s="11" t="s">
        <v>22</v>
      </c>
      <c r="C261" s="4" t="s">
        <v>26</v>
      </c>
      <c r="D261" s="4" t="s">
        <v>331</v>
      </c>
      <c r="E261" s="4" t="s">
        <v>662</v>
      </c>
      <c r="F261" s="7">
        <v>40057</v>
      </c>
      <c r="G261" s="7">
        <v>40391</v>
      </c>
      <c r="H261" s="36">
        <f t="shared" si="42"/>
        <v>11</v>
      </c>
      <c r="I261" s="40" t="str">
        <f t="shared" si="43"/>
        <v>Early</v>
      </c>
      <c r="J261" s="47" t="s">
        <v>4</v>
      </c>
      <c r="K261" s="34"/>
      <c r="N261" s="4" t="s">
        <v>4</v>
      </c>
      <c r="O261" s="5"/>
      <c r="P261" s="20"/>
      <c r="Q261" s="20"/>
      <c r="R261" s="25" t="s">
        <v>661</v>
      </c>
      <c r="S261" s="29">
        <v>41091</v>
      </c>
      <c r="T261" s="25" t="s">
        <v>647</v>
      </c>
      <c r="U261" s="35"/>
      <c r="V261" s="35"/>
      <c r="W261" s="35"/>
      <c r="X261" s="54" t="s">
        <v>37</v>
      </c>
      <c r="Y261" s="7" t="s">
        <v>860</v>
      </c>
      <c r="Z261" s="4">
        <v>86</v>
      </c>
      <c r="AA261" s="7" t="s">
        <v>314</v>
      </c>
      <c r="AB261" s="7" t="s">
        <v>1081</v>
      </c>
      <c r="AC261" s="4">
        <f t="shared" si="44"/>
        <v>1</v>
      </c>
      <c r="AD261" s="4">
        <f t="shared" si="45"/>
        <v>0</v>
      </c>
      <c r="AE261" s="4">
        <f t="shared" si="46"/>
        <v>0</v>
      </c>
      <c r="AF261" s="4">
        <f t="shared" si="47"/>
        <v>0</v>
      </c>
      <c r="AG261" s="4">
        <f t="shared" si="48"/>
        <v>0</v>
      </c>
      <c r="AH261" s="20" t="s">
        <v>661</v>
      </c>
      <c r="AI261" s="14" t="s">
        <v>121</v>
      </c>
      <c r="AJ261" s="14" t="s">
        <v>22</v>
      </c>
      <c r="AK261" s="4" t="s">
        <v>861</v>
      </c>
      <c r="AL261" s="4" t="s">
        <v>647</v>
      </c>
      <c r="AM261" s="47" t="s">
        <v>1092</v>
      </c>
      <c r="AN261" s="7">
        <v>42217</v>
      </c>
      <c r="AO261" s="52">
        <f>(YEAR(AN261)-YEAR(G261))*12+(MONTH(AN261)-MONTH(G261))</f>
        <v>60</v>
      </c>
    </row>
    <row r="262" spans="1:46" s="4" customFormat="1" x14ac:dyDescent="0.35">
      <c r="A262" s="4" t="s">
        <v>1256</v>
      </c>
      <c r="B262" s="11" t="s">
        <v>22</v>
      </c>
      <c r="C262" s="4" t="s">
        <v>26</v>
      </c>
      <c r="D262" s="4" t="s">
        <v>332</v>
      </c>
      <c r="E262" s="4" t="s">
        <v>662</v>
      </c>
      <c r="F262" s="7">
        <v>40057</v>
      </c>
      <c r="G262" s="7">
        <v>40391</v>
      </c>
      <c r="H262" s="36">
        <f t="shared" si="42"/>
        <v>11</v>
      </c>
      <c r="I262" s="40" t="str">
        <f t="shared" si="43"/>
        <v>Early</v>
      </c>
      <c r="J262" s="47" t="s">
        <v>4</v>
      </c>
      <c r="K262" s="34"/>
      <c r="N262" s="4" t="s">
        <v>4</v>
      </c>
      <c r="O262" s="5"/>
      <c r="P262" s="20"/>
      <c r="Q262" s="20"/>
      <c r="R262" s="25" t="s">
        <v>661</v>
      </c>
      <c r="S262" s="29">
        <v>41183</v>
      </c>
      <c r="T262" s="25" t="s">
        <v>647</v>
      </c>
      <c r="U262" s="35"/>
      <c r="V262" s="35"/>
      <c r="W262" s="35"/>
      <c r="X262" s="54" t="s">
        <v>37</v>
      </c>
      <c r="Y262" s="7" t="s">
        <v>862</v>
      </c>
      <c r="Z262" s="4">
        <v>649</v>
      </c>
      <c r="AA262" s="7" t="s">
        <v>314</v>
      </c>
      <c r="AB262" s="7" t="s">
        <v>1081</v>
      </c>
      <c r="AC262" s="4">
        <f t="shared" si="44"/>
        <v>1</v>
      </c>
      <c r="AD262" s="4">
        <f t="shared" si="45"/>
        <v>0</v>
      </c>
      <c r="AE262" s="4">
        <f t="shared" si="46"/>
        <v>0</v>
      </c>
      <c r="AF262" s="4">
        <f t="shared" si="47"/>
        <v>0</v>
      </c>
      <c r="AG262" s="4">
        <f t="shared" si="48"/>
        <v>0</v>
      </c>
      <c r="AH262" s="20" t="s">
        <v>661</v>
      </c>
      <c r="AI262" s="14" t="s">
        <v>121</v>
      </c>
      <c r="AJ262" s="14" t="s">
        <v>22</v>
      </c>
      <c r="AK262" s="4" t="s">
        <v>863</v>
      </c>
      <c r="AL262" s="4" t="s">
        <v>661</v>
      </c>
      <c r="AM262" s="47" t="s">
        <v>1092</v>
      </c>
      <c r="AN262" s="7">
        <v>42217</v>
      </c>
      <c r="AO262" s="52">
        <f>(YEAR(AN262)-YEAR(G262))*12+(MONTH(AN262)-MONTH(G262))</f>
        <v>60</v>
      </c>
    </row>
    <row r="263" spans="1:46" s="4" customFormat="1" x14ac:dyDescent="0.35">
      <c r="A263" s="4" t="s">
        <v>1256</v>
      </c>
      <c r="B263" s="11" t="s">
        <v>22</v>
      </c>
      <c r="C263" s="4" t="s">
        <v>26</v>
      </c>
      <c r="D263" s="4" t="s">
        <v>333</v>
      </c>
      <c r="E263" s="4" t="s">
        <v>662</v>
      </c>
      <c r="F263" s="7">
        <v>40087</v>
      </c>
      <c r="G263" s="7">
        <v>40391</v>
      </c>
      <c r="H263" s="36">
        <f t="shared" si="42"/>
        <v>10</v>
      </c>
      <c r="I263" s="40" t="str">
        <f t="shared" si="43"/>
        <v>Early</v>
      </c>
      <c r="J263" s="47" t="s">
        <v>4</v>
      </c>
      <c r="K263" s="34"/>
      <c r="N263" s="4" t="s">
        <v>4</v>
      </c>
      <c r="O263" s="5"/>
      <c r="P263" s="20"/>
      <c r="Q263" s="20"/>
      <c r="R263" s="25" t="s">
        <v>647</v>
      </c>
      <c r="S263" s="25"/>
      <c r="T263" s="25" t="s">
        <v>647</v>
      </c>
      <c r="U263" s="35"/>
      <c r="V263" s="35"/>
      <c r="W263" s="35"/>
      <c r="X263" s="54" t="s">
        <v>37</v>
      </c>
      <c r="Y263" s="7" t="s">
        <v>4</v>
      </c>
      <c r="Z263" s="4">
        <v>89</v>
      </c>
      <c r="AA263" s="7" t="s">
        <v>305</v>
      </c>
      <c r="AB263" s="7" t="s">
        <v>1081</v>
      </c>
      <c r="AC263" s="4">
        <f t="shared" si="44"/>
        <v>1</v>
      </c>
      <c r="AD263" s="4">
        <f t="shared" si="45"/>
        <v>0</v>
      </c>
      <c r="AE263" s="4">
        <f t="shared" si="46"/>
        <v>0</v>
      </c>
      <c r="AF263" s="4">
        <f t="shared" si="47"/>
        <v>0</v>
      </c>
      <c r="AG263" s="4">
        <f t="shared" si="48"/>
        <v>0</v>
      </c>
      <c r="AH263" s="20" t="s">
        <v>661</v>
      </c>
      <c r="AI263" s="14" t="s">
        <v>334</v>
      </c>
      <c r="AJ263" s="14" t="s">
        <v>22</v>
      </c>
      <c r="AK263" s="4" t="s">
        <v>864</v>
      </c>
      <c r="AL263" s="4" t="s">
        <v>647</v>
      </c>
      <c r="AM263" s="47" t="s">
        <v>1092</v>
      </c>
      <c r="AN263" s="7">
        <v>42217</v>
      </c>
      <c r="AO263" s="52">
        <f>(YEAR(AN263)-YEAR(G263))*12+(MONTH(AN263)-MONTH(G263))</f>
        <v>60</v>
      </c>
    </row>
    <row r="264" spans="1:46" s="4" customFormat="1" x14ac:dyDescent="0.35">
      <c r="A264" s="4" t="s">
        <v>1256</v>
      </c>
      <c r="B264" s="11" t="s">
        <v>22</v>
      </c>
      <c r="C264" s="4" t="s">
        <v>27</v>
      </c>
      <c r="D264" s="4" t="s">
        <v>160</v>
      </c>
      <c r="E264" s="4" t="s">
        <v>659</v>
      </c>
      <c r="F264" s="7">
        <v>38838</v>
      </c>
      <c r="G264" s="4" t="s">
        <v>4</v>
      </c>
      <c r="H264" s="36" t="s">
        <v>670</v>
      </c>
      <c r="I264" s="40" t="str">
        <f t="shared" si="43"/>
        <v>Late</v>
      </c>
      <c r="J264" s="47" t="s">
        <v>4</v>
      </c>
      <c r="K264" s="34"/>
      <c r="N264" s="4" t="s">
        <v>4</v>
      </c>
      <c r="O264" s="5"/>
      <c r="P264" s="20"/>
      <c r="Q264" s="20"/>
      <c r="R264" s="25" t="s">
        <v>647</v>
      </c>
      <c r="S264" s="25"/>
      <c r="T264" s="25" t="s">
        <v>647</v>
      </c>
      <c r="U264" s="35"/>
      <c r="V264" s="35"/>
      <c r="W264" s="35"/>
      <c r="X264" s="47" t="s">
        <v>49</v>
      </c>
      <c r="Z264" s="4">
        <v>40</v>
      </c>
      <c r="AA264" s="7" t="s">
        <v>161</v>
      </c>
      <c r="AB264" s="7" t="s">
        <v>1081</v>
      </c>
      <c r="AC264" s="4">
        <f t="shared" si="44"/>
        <v>1</v>
      </c>
      <c r="AD264" s="4">
        <f t="shared" si="45"/>
        <v>0</v>
      </c>
      <c r="AE264" s="4">
        <f t="shared" si="46"/>
        <v>0</v>
      </c>
      <c r="AF264" s="4">
        <f t="shared" si="47"/>
        <v>0</v>
      </c>
      <c r="AG264" s="4">
        <f t="shared" si="48"/>
        <v>0</v>
      </c>
      <c r="AH264" s="20" t="s">
        <v>661</v>
      </c>
      <c r="AI264" s="14" t="s">
        <v>753</v>
      </c>
      <c r="AJ264" s="14" t="s">
        <v>660</v>
      </c>
      <c r="AK264" s="5"/>
      <c r="AL264" s="4" t="s">
        <v>647</v>
      </c>
      <c r="AM264" s="47" t="s">
        <v>668</v>
      </c>
      <c r="AN264" s="7">
        <v>42217</v>
      </c>
      <c r="AO264" s="52" t="s">
        <v>670</v>
      </c>
    </row>
    <row r="265" spans="1:46" s="4" customFormat="1" x14ac:dyDescent="0.35">
      <c r="A265" s="4" t="s">
        <v>1256</v>
      </c>
      <c r="B265" s="11" t="s">
        <v>22</v>
      </c>
      <c r="C265" s="4" t="s">
        <v>27</v>
      </c>
      <c r="D265" s="4" t="s">
        <v>162</v>
      </c>
      <c r="E265" s="4" t="s">
        <v>657</v>
      </c>
      <c r="F265" s="7">
        <v>38384</v>
      </c>
      <c r="G265" s="7">
        <v>38443</v>
      </c>
      <c r="H265" s="36">
        <f t="shared" si="42"/>
        <v>2</v>
      </c>
      <c r="I265" s="40" t="str">
        <f t="shared" si="43"/>
        <v>Late</v>
      </c>
      <c r="J265" s="47" t="s">
        <v>4</v>
      </c>
      <c r="K265" s="34"/>
      <c r="N265" s="4" t="s">
        <v>4</v>
      </c>
      <c r="O265" s="5"/>
      <c r="P265" s="20"/>
      <c r="Q265" s="20"/>
      <c r="R265" s="25" t="s">
        <v>647</v>
      </c>
      <c r="S265" s="25"/>
      <c r="T265" s="25" t="s">
        <v>647</v>
      </c>
      <c r="U265" s="35"/>
      <c r="V265" s="35"/>
      <c r="W265" s="35"/>
      <c r="X265" s="54" t="s">
        <v>49</v>
      </c>
      <c r="Y265" s="7"/>
      <c r="Z265" s="4">
        <v>16</v>
      </c>
      <c r="AA265" s="7" t="s">
        <v>161</v>
      </c>
      <c r="AB265" s="7" t="s">
        <v>1081</v>
      </c>
      <c r="AC265" s="4">
        <f t="shared" si="44"/>
        <v>1</v>
      </c>
      <c r="AD265" s="4">
        <f t="shared" si="45"/>
        <v>0</v>
      </c>
      <c r="AE265" s="4">
        <f t="shared" si="46"/>
        <v>0</v>
      </c>
      <c r="AF265" s="4">
        <f t="shared" si="47"/>
        <v>0</v>
      </c>
      <c r="AG265" s="4">
        <f t="shared" si="48"/>
        <v>0</v>
      </c>
      <c r="AH265" s="20" t="s">
        <v>661</v>
      </c>
      <c r="AI265" s="14" t="s">
        <v>68</v>
      </c>
      <c r="AJ265" s="14" t="s">
        <v>22</v>
      </c>
      <c r="AK265" s="4" t="s">
        <v>752</v>
      </c>
      <c r="AL265" s="4" t="s">
        <v>647</v>
      </c>
      <c r="AM265" s="47" t="s">
        <v>668</v>
      </c>
      <c r="AN265" s="7">
        <v>42217</v>
      </c>
      <c r="AO265" s="52">
        <f>(YEAR(AN265)-YEAR(G265))*12+(MONTH(AN265)-MONTH(G265))</f>
        <v>124</v>
      </c>
    </row>
    <row r="266" spans="1:46" s="4" customFormat="1" x14ac:dyDescent="0.35">
      <c r="A266" s="4" t="s">
        <v>1256</v>
      </c>
      <c r="B266" s="11" t="s">
        <v>22</v>
      </c>
      <c r="C266" s="4" t="s">
        <v>27</v>
      </c>
      <c r="D266" s="4" t="s">
        <v>163</v>
      </c>
      <c r="E266" s="4" t="s">
        <v>659</v>
      </c>
      <c r="F266" s="7">
        <v>39234</v>
      </c>
      <c r="G266" s="7">
        <v>39234</v>
      </c>
      <c r="H266" s="36">
        <f t="shared" si="42"/>
        <v>0</v>
      </c>
      <c r="I266" s="40" t="str">
        <f t="shared" si="43"/>
        <v>Late</v>
      </c>
      <c r="J266" s="47" t="s">
        <v>4</v>
      </c>
      <c r="K266" s="34"/>
      <c r="N266" s="4" t="s">
        <v>4</v>
      </c>
      <c r="O266" s="5"/>
      <c r="P266" s="20"/>
      <c r="Q266" s="20"/>
      <c r="R266" s="25" t="s">
        <v>647</v>
      </c>
      <c r="S266" s="25"/>
      <c r="T266" s="25" t="s">
        <v>647</v>
      </c>
      <c r="U266" s="35"/>
      <c r="V266" s="35"/>
      <c r="W266" s="35"/>
      <c r="X266" s="54" t="s">
        <v>49</v>
      </c>
      <c r="Y266" s="7"/>
      <c r="Z266" s="4">
        <v>40</v>
      </c>
      <c r="AA266" s="7" t="s">
        <v>161</v>
      </c>
      <c r="AB266" s="7" t="s">
        <v>1081</v>
      </c>
      <c r="AC266" s="4">
        <f t="shared" si="44"/>
        <v>1</v>
      </c>
      <c r="AD266" s="4">
        <f t="shared" si="45"/>
        <v>0</v>
      </c>
      <c r="AE266" s="4">
        <f t="shared" si="46"/>
        <v>0</v>
      </c>
      <c r="AF266" s="4">
        <f t="shared" si="47"/>
        <v>0</v>
      </c>
      <c r="AG266" s="4">
        <f t="shared" si="48"/>
        <v>0</v>
      </c>
      <c r="AH266" s="20" t="s">
        <v>661</v>
      </c>
      <c r="AI266" s="14" t="s">
        <v>753</v>
      </c>
      <c r="AJ266" s="14" t="s">
        <v>660</v>
      </c>
      <c r="AK266" s="5"/>
      <c r="AL266" s="4" t="s">
        <v>647</v>
      </c>
      <c r="AM266" s="47" t="s">
        <v>668</v>
      </c>
      <c r="AN266" s="7">
        <v>42217</v>
      </c>
      <c r="AO266" s="52">
        <f>(YEAR(AN266)-YEAR(G266))*12+(MONTH(AN266)-MONTH(G266))</f>
        <v>98</v>
      </c>
    </row>
    <row r="267" spans="1:46" s="4" customFormat="1" x14ac:dyDescent="0.35">
      <c r="A267" s="4" t="s">
        <v>1256</v>
      </c>
      <c r="B267" s="11" t="s">
        <v>22</v>
      </c>
      <c r="C267" s="4" t="s">
        <v>27</v>
      </c>
      <c r="D267" s="4" t="s">
        <v>164</v>
      </c>
      <c r="E267" s="4" t="s">
        <v>659</v>
      </c>
      <c r="F267" s="7">
        <v>39234</v>
      </c>
      <c r="G267" s="7">
        <v>39295</v>
      </c>
      <c r="H267" s="36">
        <f t="shared" si="42"/>
        <v>2</v>
      </c>
      <c r="I267" s="40" t="str">
        <f t="shared" si="43"/>
        <v>Late</v>
      </c>
      <c r="J267" s="47" t="s">
        <v>4</v>
      </c>
      <c r="K267" s="34"/>
      <c r="N267" s="4" t="s">
        <v>4</v>
      </c>
      <c r="O267" s="5"/>
      <c r="P267" s="20"/>
      <c r="Q267" s="20"/>
      <c r="R267" s="25" t="s">
        <v>647</v>
      </c>
      <c r="S267" s="25"/>
      <c r="T267" s="25" t="s">
        <v>647</v>
      </c>
      <c r="U267" s="35"/>
      <c r="V267" s="35"/>
      <c r="W267" s="35"/>
      <c r="X267" s="54" t="s">
        <v>49</v>
      </c>
      <c r="Y267" s="7"/>
      <c r="AA267" s="7" t="s">
        <v>161</v>
      </c>
      <c r="AB267" s="7" t="s">
        <v>1081</v>
      </c>
      <c r="AC267" s="4">
        <f t="shared" si="44"/>
        <v>1</v>
      </c>
      <c r="AD267" s="4">
        <f t="shared" si="45"/>
        <v>0</v>
      </c>
      <c r="AE267" s="4">
        <f t="shared" si="46"/>
        <v>0</v>
      </c>
      <c r="AF267" s="4">
        <f t="shared" si="47"/>
        <v>0</v>
      </c>
      <c r="AG267" s="4">
        <f t="shared" si="48"/>
        <v>0</v>
      </c>
      <c r="AH267" s="20" t="s">
        <v>661</v>
      </c>
      <c r="AI267" s="14" t="s">
        <v>165</v>
      </c>
      <c r="AJ267" s="14" t="s">
        <v>660</v>
      </c>
      <c r="AK267" s="5"/>
      <c r="AL267" s="4" t="s">
        <v>647</v>
      </c>
      <c r="AM267" s="47" t="s">
        <v>668</v>
      </c>
      <c r="AN267" s="7">
        <v>42217</v>
      </c>
      <c r="AO267" s="52">
        <f>(YEAR(AN267)-YEAR(G267))*12+(MONTH(AN267)-MONTH(G267))</f>
        <v>96</v>
      </c>
    </row>
    <row r="268" spans="1:46" s="4" customFormat="1" x14ac:dyDescent="0.35">
      <c r="A268" s="4" t="s">
        <v>1256</v>
      </c>
      <c r="B268" s="11" t="s">
        <v>22</v>
      </c>
      <c r="C268" s="4" t="s">
        <v>27</v>
      </c>
      <c r="D268" s="4" t="s">
        <v>166</v>
      </c>
      <c r="E268" s="4" t="s">
        <v>659</v>
      </c>
      <c r="F268" s="7">
        <v>39295</v>
      </c>
      <c r="G268" s="7">
        <v>39387</v>
      </c>
      <c r="H268" s="36">
        <f t="shared" si="42"/>
        <v>3</v>
      </c>
      <c r="I268" s="40" t="str">
        <f t="shared" si="43"/>
        <v>Late</v>
      </c>
      <c r="J268" s="47" t="s">
        <v>1161</v>
      </c>
      <c r="K268" s="34">
        <v>2</v>
      </c>
      <c r="M268" s="4" t="s">
        <v>755</v>
      </c>
      <c r="N268" s="4">
        <v>21733663</v>
      </c>
      <c r="O268" s="7">
        <v>40940</v>
      </c>
      <c r="P268" s="20">
        <f>(YEAR(O268)-YEAR(G268))*12+(MONTH(O268)-MONTH(G268))</f>
        <v>51</v>
      </c>
      <c r="Q268" s="20">
        <f>(YEAR(O268)-YEAR(G268))*12+(MONTH(O268)-MONTH(G268))</f>
        <v>51</v>
      </c>
      <c r="R268" s="25" t="s">
        <v>647</v>
      </c>
      <c r="S268" s="25"/>
      <c r="T268" s="25" t="s">
        <v>647</v>
      </c>
      <c r="U268" s="35"/>
      <c r="V268" s="35">
        <v>43</v>
      </c>
      <c r="W268" s="35">
        <v>43</v>
      </c>
      <c r="X268" s="54" t="s">
        <v>49</v>
      </c>
      <c r="Y268" s="7"/>
      <c r="Z268" s="4">
        <v>40</v>
      </c>
      <c r="AA268" s="7" t="s">
        <v>161</v>
      </c>
      <c r="AB268" s="7" t="s">
        <v>1081</v>
      </c>
      <c r="AC268" s="4">
        <f t="shared" si="44"/>
        <v>1</v>
      </c>
      <c r="AD268" s="4">
        <f t="shared" si="45"/>
        <v>0</v>
      </c>
      <c r="AE268" s="4">
        <f t="shared" si="46"/>
        <v>0</v>
      </c>
      <c r="AF268" s="4">
        <f t="shared" si="47"/>
        <v>0</v>
      </c>
      <c r="AG268" s="4">
        <f t="shared" si="48"/>
        <v>0</v>
      </c>
      <c r="AH268" s="20" t="s">
        <v>661</v>
      </c>
      <c r="AI268" s="14" t="s">
        <v>41</v>
      </c>
      <c r="AJ268" s="14" t="s">
        <v>660</v>
      </c>
      <c r="AK268" s="4" t="s">
        <v>754</v>
      </c>
      <c r="AL268" s="4" t="s">
        <v>647</v>
      </c>
      <c r="AM268" s="47" t="s">
        <v>668</v>
      </c>
      <c r="AN268" s="7">
        <v>42217</v>
      </c>
      <c r="AO268" s="52">
        <f>(YEAR(AN268)-YEAR(G268))*12+(MONTH(AN268)-MONTH(G268))</f>
        <v>93</v>
      </c>
    </row>
    <row r="269" spans="1:46" s="4" customFormat="1" x14ac:dyDescent="0.35">
      <c r="A269" s="4" t="s">
        <v>1256</v>
      </c>
      <c r="B269" s="11" t="s">
        <v>22</v>
      </c>
      <c r="C269" s="4" t="s">
        <v>27</v>
      </c>
      <c r="D269" s="4" t="s">
        <v>167</v>
      </c>
      <c r="E269" s="4" t="s">
        <v>657</v>
      </c>
      <c r="F269" s="7">
        <v>38596</v>
      </c>
      <c r="G269" s="7">
        <v>39508</v>
      </c>
      <c r="H269" s="36">
        <f t="shared" si="42"/>
        <v>30</v>
      </c>
      <c r="I269" s="40" t="str">
        <f t="shared" si="43"/>
        <v>Late</v>
      </c>
      <c r="J269" s="47" t="s">
        <v>653</v>
      </c>
      <c r="K269" s="34">
        <v>3</v>
      </c>
      <c r="M269" s="4" t="s">
        <v>759</v>
      </c>
      <c r="N269" s="4" t="s">
        <v>653</v>
      </c>
      <c r="O269" s="7">
        <v>41091</v>
      </c>
      <c r="P269" s="20">
        <f>(YEAR(O269)-YEAR(G269))*12+(MONTH(O269)-MONTH(G269))</f>
        <v>52</v>
      </c>
      <c r="Q269" s="20"/>
      <c r="R269" s="25" t="s">
        <v>647</v>
      </c>
      <c r="S269" s="25"/>
      <c r="T269" s="25" t="s">
        <v>647</v>
      </c>
      <c r="U269" s="35"/>
      <c r="V269" s="35">
        <v>372</v>
      </c>
      <c r="W269" s="35"/>
      <c r="X269" s="54" t="s">
        <v>49</v>
      </c>
      <c r="Y269" s="7"/>
      <c r="Z269" s="4">
        <v>229</v>
      </c>
      <c r="AA269" s="7" t="s">
        <v>161</v>
      </c>
      <c r="AB269" s="7" t="s">
        <v>1081</v>
      </c>
      <c r="AC269" s="4">
        <f t="shared" si="44"/>
        <v>1</v>
      </c>
      <c r="AD269" s="4">
        <f t="shared" si="45"/>
        <v>0</v>
      </c>
      <c r="AE269" s="4">
        <f t="shared" si="46"/>
        <v>0</v>
      </c>
      <c r="AF269" s="4">
        <f t="shared" si="47"/>
        <v>0</v>
      </c>
      <c r="AG269" s="4">
        <f t="shared" si="48"/>
        <v>0</v>
      </c>
      <c r="AH269" s="20" t="s">
        <v>661</v>
      </c>
      <c r="AI269" s="14" t="s">
        <v>121</v>
      </c>
      <c r="AJ269" s="14" t="s">
        <v>22</v>
      </c>
      <c r="AK269" s="5"/>
      <c r="AL269" s="4" t="s">
        <v>647</v>
      </c>
      <c r="AM269" s="47" t="s">
        <v>668</v>
      </c>
      <c r="AN269" s="7">
        <v>42217</v>
      </c>
      <c r="AO269" s="52">
        <f>(YEAR(AN269)-YEAR(G269))*12+(MONTH(AN269)-MONTH(G269))</f>
        <v>89</v>
      </c>
      <c r="AP269" s="4">
        <v>70861187</v>
      </c>
      <c r="AQ269" s="4" t="s">
        <v>760</v>
      </c>
      <c r="AR269" s="4" t="s">
        <v>761</v>
      </c>
      <c r="AS269" s="4" t="s">
        <v>762</v>
      </c>
      <c r="AT269" s="4" t="s">
        <v>1221</v>
      </c>
    </row>
    <row r="270" spans="1:46" s="4" customFormat="1" x14ac:dyDescent="0.35">
      <c r="A270" s="4" t="s">
        <v>1256</v>
      </c>
      <c r="B270" s="11" t="s">
        <v>22</v>
      </c>
      <c r="C270" s="4" t="s">
        <v>27</v>
      </c>
      <c r="D270" s="4" t="s">
        <v>168</v>
      </c>
      <c r="E270" s="4" t="s">
        <v>38</v>
      </c>
      <c r="F270" s="7">
        <v>38777</v>
      </c>
      <c r="G270" s="7">
        <v>39600</v>
      </c>
      <c r="H270" s="36">
        <f t="shared" si="42"/>
        <v>27</v>
      </c>
      <c r="I270" s="40" t="str">
        <f t="shared" si="43"/>
        <v>Late</v>
      </c>
      <c r="J270" s="47" t="s">
        <v>653</v>
      </c>
      <c r="K270" s="34">
        <v>3</v>
      </c>
      <c r="M270" s="4" t="s">
        <v>759</v>
      </c>
      <c r="N270" s="4" t="s">
        <v>653</v>
      </c>
      <c r="O270" s="7">
        <v>41091</v>
      </c>
      <c r="P270" s="20">
        <f>(YEAR(O270)-YEAR(G270))*12+(MONTH(O270)-MONTH(G270))</f>
        <v>49</v>
      </c>
      <c r="Q270" s="20"/>
      <c r="R270" s="25" t="s">
        <v>647</v>
      </c>
      <c r="S270" s="25"/>
      <c r="T270" s="25" t="s">
        <v>647</v>
      </c>
      <c r="U270" s="35"/>
      <c r="V270" s="35">
        <v>340</v>
      </c>
      <c r="W270" s="35"/>
      <c r="X270" s="54" t="s">
        <v>49</v>
      </c>
      <c r="Y270" s="7"/>
      <c r="Z270" s="4">
        <v>250</v>
      </c>
      <c r="AA270" s="7" t="s">
        <v>161</v>
      </c>
      <c r="AB270" s="7" t="s">
        <v>1081</v>
      </c>
      <c r="AC270" s="4">
        <f t="shared" si="44"/>
        <v>1</v>
      </c>
      <c r="AD270" s="4">
        <f t="shared" si="45"/>
        <v>0</v>
      </c>
      <c r="AE270" s="4">
        <f t="shared" si="46"/>
        <v>0</v>
      </c>
      <c r="AF270" s="4">
        <f t="shared" si="47"/>
        <v>0</v>
      </c>
      <c r="AG270" s="4">
        <f t="shared" si="48"/>
        <v>0</v>
      </c>
      <c r="AH270" s="20" t="s">
        <v>661</v>
      </c>
      <c r="AI270" s="14" t="s">
        <v>121</v>
      </c>
      <c r="AJ270" s="14" t="s">
        <v>22</v>
      </c>
      <c r="AK270" s="5"/>
      <c r="AL270" s="4" t="s">
        <v>647</v>
      </c>
      <c r="AM270" s="47" t="s">
        <v>668</v>
      </c>
      <c r="AN270" s="7">
        <v>42217</v>
      </c>
      <c r="AO270" s="52">
        <f>(YEAR(AN270)-YEAR(G270))*12+(MONTH(AN270)-MONTH(G270))</f>
        <v>86</v>
      </c>
      <c r="AP270" s="4">
        <v>70861187</v>
      </c>
      <c r="AQ270" s="4" t="s">
        <v>760</v>
      </c>
      <c r="AR270" s="4" t="s">
        <v>761</v>
      </c>
      <c r="AS270" s="4" t="s">
        <v>762</v>
      </c>
      <c r="AT270" s="4" t="s">
        <v>1221</v>
      </c>
    </row>
    <row r="271" spans="1:46" s="4" customFormat="1" x14ac:dyDescent="0.35">
      <c r="A271" s="4" t="s">
        <v>1256</v>
      </c>
      <c r="B271" s="11" t="s">
        <v>22</v>
      </c>
      <c r="C271" s="4" t="s">
        <v>27</v>
      </c>
      <c r="D271" s="4" t="s">
        <v>169</v>
      </c>
      <c r="E271" s="4" t="s">
        <v>659</v>
      </c>
      <c r="F271" s="7">
        <v>39417</v>
      </c>
      <c r="G271" s="7">
        <v>39692</v>
      </c>
      <c r="H271" s="36">
        <f t="shared" si="42"/>
        <v>9</v>
      </c>
      <c r="I271" s="40" t="str">
        <f t="shared" si="43"/>
        <v>Late</v>
      </c>
      <c r="J271" s="47" t="s">
        <v>653</v>
      </c>
      <c r="K271" s="34">
        <v>3</v>
      </c>
      <c r="M271" s="4" t="s">
        <v>1184</v>
      </c>
      <c r="N271" s="4" t="s">
        <v>653</v>
      </c>
      <c r="O271" s="7">
        <v>39845</v>
      </c>
      <c r="P271" s="20">
        <f>(YEAR(O271)-YEAR(G271))*12+(MONTH(O271)-MONTH(G271))</f>
        <v>5</v>
      </c>
      <c r="Q271" s="20"/>
      <c r="R271" s="25" t="s">
        <v>647</v>
      </c>
      <c r="S271" s="25"/>
      <c r="T271" s="25" t="s">
        <v>647</v>
      </c>
      <c r="U271" s="35"/>
      <c r="V271" s="35">
        <v>23</v>
      </c>
      <c r="W271" s="35"/>
      <c r="X271" s="54" t="s">
        <v>49</v>
      </c>
      <c r="Y271" s="7"/>
      <c r="AA271" s="7" t="s">
        <v>161</v>
      </c>
      <c r="AB271" s="7" t="s">
        <v>1081</v>
      </c>
      <c r="AC271" s="4">
        <f t="shared" si="44"/>
        <v>1</v>
      </c>
      <c r="AD271" s="4">
        <f t="shared" si="45"/>
        <v>0</v>
      </c>
      <c r="AE271" s="4">
        <f t="shared" si="46"/>
        <v>0</v>
      </c>
      <c r="AF271" s="4">
        <f t="shared" si="47"/>
        <v>0</v>
      </c>
      <c r="AG271" s="4">
        <f t="shared" si="48"/>
        <v>0</v>
      </c>
      <c r="AH271" s="20" t="s">
        <v>661</v>
      </c>
      <c r="AI271" s="14" t="s">
        <v>753</v>
      </c>
      <c r="AJ271" s="14" t="s">
        <v>660</v>
      </c>
      <c r="AK271" s="5"/>
      <c r="AL271" s="4" t="s">
        <v>647</v>
      </c>
      <c r="AM271" s="47" t="s">
        <v>668</v>
      </c>
      <c r="AN271" s="7">
        <v>42217</v>
      </c>
      <c r="AO271" s="52">
        <f>(YEAR(AN271)-YEAR(G271))*12+(MONTH(AN271)-MONTH(G271))</f>
        <v>83</v>
      </c>
      <c r="AP271" s="4">
        <v>70102548</v>
      </c>
      <c r="AQ271" s="4" t="s">
        <v>756</v>
      </c>
      <c r="AR271" s="4" t="s">
        <v>757</v>
      </c>
      <c r="AS271" s="4" t="s">
        <v>758</v>
      </c>
      <c r="AT271" s="4" t="s">
        <v>1222</v>
      </c>
    </row>
    <row r="272" spans="1:46" s="4" customFormat="1" x14ac:dyDescent="0.35">
      <c r="A272" s="4" t="s">
        <v>1256</v>
      </c>
      <c r="B272" s="11" t="s">
        <v>22</v>
      </c>
      <c r="C272" s="4" t="s">
        <v>28</v>
      </c>
      <c r="D272" s="4" t="s">
        <v>281</v>
      </c>
      <c r="E272" s="4" t="s">
        <v>657</v>
      </c>
      <c r="F272" s="7">
        <v>39569</v>
      </c>
      <c r="G272" s="4" t="s">
        <v>4</v>
      </c>
      <c r="H272" s="36" t="s">
        <v>670</v>
      </c>
      <c r="I272" s="40" t="str">
        <f t="shared" si="43"/>
        <v>Late</v>
      </c>
      <c r="J272" s="47" t="s">
        <v>4</v>
      </c>
      <c r="K272" s="34"/>
      <c r="N272" s="4" t="s">
        <v>4</v>
      </c>
      <c r="O272" s="5"/>
      <c r="P272" s="20"/>
      <c r="Q272" s="20"/>
      <c r="R272" s="25" t="s">
        <v>647</v>
      </c>
      <c r="S272" s="25"/>
      <c r="T272" s="25" t="s">
        <v>647</v>
      </c>
      <c r="U272" s="35"/>
      <c r="V272" s="35"/>
      <c r="W272" s="35"/>
      <c r="X272" s="47" t="s">
        <v>49</v>
      </c>
      <c r="Z272" s="4">
        <v>48</v>
      </c>
      <c r="AA272" s="7" t="s">
        <v>282</v>
      </c>
      <c r="AB272" s="7" t="s">
        <v>1081</v>
      </c>
      <c r="AC272" s="4">
        <f t="shared" si="44"/>
        <v>1</v>
      </c>
      <c r="AD272" s="4">
        <f t="shared" si="45"/>
        <v>0</v>
      </c>
      <c r="AE272" s="4">
        <f t="shared" si="46"/>
        <v>0</v>
      </c>
      <c r="AF272" s="4">
        <f t="shared" si="47"/>
        <v>0</v>
      </c>
      <c r="AG272" s="4">
        <f t="shared" si="48"/>
        <v>0</v>
      </c>
      <c r="AH272" s="20" t="s">
        <v>661</v>
      </c>
      <c r="AI272" s="14" t="s">
        <v>283</v>
      </c>
      <c r="AJ272" s="14" t="s">
        <v>1182</v>
      </c>
      <c r="AK272" s="4" t="s">
        <v>803</v>
      </c>
      <c r="AL272" s="4" t="s">
        <v>647</v>
      </c>
      <c r="AM272" s="47" t="s">
        <v>1092</v>
      </c>
      <c r="AN272" s="7">
        <v>42217</v>
      </c>
      <c r="AO272" s="52" t="s">
        <v>670</v>
      </c>
    </row>
    <row r="273" spans="1:41" s="4" customFormat="1" x14ac:dyDescent="0.35">
      <c r="A273" s="4" t="s">
        <v>1256</v>
      </c>
      <c r="B273" s="11" t="s">
        <v>22</v>
      </c>
      <c r="C273" s="4" t="s">
        <v>28</v>
      </c>
      <c r="D273" s="4" t="s">
        <v>284</v>
      </c>
      <c r="E273" s="4" t="s">
        <v>657</v>
      </c>
      <c r="F273" s="7">
        <v>39934</v>
      </c>
      <c r="G273" s="4" t="s">
        <v>4</v>
      </c>
      <c r="H273" s="36" t="s">
        <v>670</v>
      </c>
      <c r="I273" s="40" t="str">
        <f t="shared" si="43"/>
        <v>Late</v>
      </c>
      <c r="J273" s="47" t="s">
        <v>4</v>
      </c>
      <c r="K273" s="34"/>
      <c r="N273" s="4" t="s">
        <v>4</v>
      </c>
      <c r="O273" s="5"/>
      <c r="P273" s="20"/>
      <c r="Q273" s="20"/>
      <c r="R273" s="25" t="s">
        <v>647</v>
      </c>
      <c r="S273" s="25"/>
      <c r="T273" s="25" t="s">
        <v>647</v>
      </c>
      <c r="U273" s="35"/>
      <c r="V273" s="35"/>
      <c r="W273" s="35"/>
      <c r="X273" s="47" t="s">
        <v>37</v>
      </c>
      <c r="Y273" s="4" t="s">
        <v>4</v>
      </c>
      <c r="Z273" s="4">
        <v>48</v>
      </c>
      <c r="AA273" s="7" t="s">
        <v>282</v>
      </c>
      <c r="AB273" s="7" t="s">
        <v>1081</v>
      </c>
      <c r="AC273" s="4">
        <f t="shared" si="44"/>
        <v>1</v>
      </c>
      <c r="AD273" s="4">
        <f t="shared" si="45"/>
        <v>0</v>
      </c>
      <c r="AE273" s="4">
        <f t="shared" si="46"/>
        <v>0</v>
      </c>
      <c r="AF273" s="4">
        <f t="shared" si="47"/>
        <v>0</v>
      </c>
      <c r="AG273" s="4">
        <f t="shared" si="48"/>
        <v>0</v>
      </c>
      <c r="AH273" s="20" t="s">
        <v>661</v>
      </c>
      <c r="AI273" s="14" t="s">
        <v>285</v>
      </c>
      <c r="AJ273" s="14" t="s">
        <v>1182</v>
      </c>
      <c r="AK273" s="4" t="s">
        <v>802</v>
      </c>
      <c r="AL273" s="4" t="s">
        <v>661</v>
      </c>
      <c r="AM273" s="47" t="s">
        <v>1092</v>
      </c>
      <c r="AN273" s="7">
        <v>42217</v>
      </c>
      <c r="AO273" s="52" t="s">
        <v>670</v>
      </c>
    </row>
    <row r="274" spans="1:41" s="4" customFormat="1" x14ac:dyDescent="0.35">
      <c r="A274" s="4" t="s">
        <v>1256</v>
      </c>
      <c r="B274" s="11" t="s">
        <v>22</v>
      </c>
      <c r="C274" s="4" t="s">
        <v>28</v>
      </c>
      <c r="D274" s="4" t="s">
        <v>286</v>
      </c>
      <c r="E274" s="4" t="s">
        <v>662</v>
      </c>
      <c r="F274" s="7">
        <v>37681</v>
      </c>
      <c r="G274" s="7">
        <v>38412</v>
      </c>
      <c r="H274" s="36">
        <f t="shared" si="42"/>
        <v>24</v>
      </c>
      <c r="I274" s="40" t="str">
        <f t="shared" si="43"/>
        <v>Late</v>
      </c>
      <c r="J274" s="47" t="s">
        <v>4</v>
      </c>
      <c r="K274" s="34"/>
      <c r="N274" s="4" t="s">
        <v>4</v>
      </c>
      <c r="O274" s="5"/>
      <c r="P274" s="20"/>
      <c r="Q274" s="20"/>
      <c r="R274" s="25" t="s">
        <v>647</v>
      </c>
      <c r="S274" s="25"/>
      <c r="T274" s="25" t="s">
        <v>647</v>
      </c>
      <c r="U274" s="35"/>
      <c r="V274" s="35"/>
      <c r="W274" s="35"/>
      <c r="X274" s="54" t="s">
        <v>49</v>
      </c>
      <c r="Y274" s="7"/>
      <c r="Z274" s="4">
        <v>400</v>
      </c>
      <c r="AA274" s="7" t="s">
        <v>55</v>
      </c>
      <c r="AB274" s="7" t="s">
        <v>1081</v>
      </c>
      <c r="AC274" s="4">
        <f t="shared" si="44"/>
        <v>1</v>
      </c>
      <c r="AD274" s="4">
        <f t="shared" si="45"/>
        <v>0</v>
      </c>
      <c r="AE274" s="4">
        <f t="shared" si="46"/>
        <v>0</v>
      </c>
      <c r="AF274" s="4">
        <f t="shared" si="47"/>
        <v>0</v>
      </c>
      <c r="AG274" s="4">
        <f t="shared" si="48"/>
        <v>0</v>
      </c>
      <c r="AH274" s="20" t="s">
        <v>661</v>
      </c>
      <c r="AI274" s="14" t="s">
        <v>68</v>
      </c>
      <c r="AJ274" s="14" t="s">
        <v>22</v>
      </c>
      <c r="AK274" s="4" t="s">
        <v>804</v>
      </c>
      <c r="AL274" s="4" t="s">
        <v>647</v>
      </c>
      <c r="AM274" s="47" t="s">
        <v>1092</v>
      </c>
      <c r="AN274" s="7">
        <v>42217</v>
      </c>
      <c r="AO274" s="52">
        <f>(YEAR(AN274)-YEAR(G274))*12+(MONTH(AN274)-MONTH(G274))</f>
        <v>125</v>
      </c>
    </row>
    <row r="275" spans="1:41" s="4" customFormat="1" x14ac:dyDescent="0.35">
      <c r="A275" s="4" t="s">
        <v>1256</v>
      </c>
      <c r="B275" s="11" t="s">
        <v>22</v>
      </c>
      <c r="C275" s="4" t="s">
        <v>28</v>
      </c>
      <c r="D275" s="4" t="s">
        <v>287</v>
      </c>
      <c r="E275" s="4" t="s">
        <v>657</v>
      </c>
      <c r="F275" s="7">
        <v>38626</v>
      </c>
      <c r="G275" s="7">
        <v>39142</v>
      </c>
      <c r="H275" s="36">
        <f t="shared" si="42"/>
        <v>17</v>
      </c>
      <c r="I275" s="40" t="str">
        <f t="shared" si="43"/>
        <v>Late</v>
      </c>
      <c r="J275" s="47" t="s">
        <v>1161</v>
      </c>
      <c r="K275" s="34">
        <v>0</v>
      </c>
      <c r="L275" s="4">
        <v>0</v>
      </c>
      <c r="M275" s="4" t="s">
        <v>806</v>
      </c>
      <c r="N275" s="4">
        <v>21223542</v>
      </c>
      <c r="O275" s="7">
        <v>40544</v>
      </c>
      <c r="P275" s="20">
        <f>(YEAR(O275)-YEAR(G275))*12+(MONTH(O275)-MONTH(G275))</f>
        <v>46</v>
      </c>
      <c r="Q275" s="20">
        <f>(YEAR(O275)-YEAR(G275))*12+(MONTH(O275)-MONTH(G275))</f>
        <v>46</v>
      </c>
      <c r="R275" s="25" t="s">
        <v>647</v>
      </c>
      <c r="S275" s="25"/>
      <c r="T275" s="25" t="s">
        <v>647</v>
      </c>
      <c r="U275" s="35"/>
      <c r="V275" s="35">
        <v>431</v>
      </c>
      <c r="W275" s="35">
        <v>431</v>
      </c>
      <c r="X275" s="54" t="s">
        <v>49</v>
      </c>
      <c r="Y275" s="7"/>
      <c r="Z275" s="4">
        <v>431</v>
      </c>
      <c r="AA275" s="7" t="s">
        <v>282</v>
      </c>
      <c r="AB275" s="7" t="s">
        <v>1081</v>
      </c>
      <c r="AC275" s="4">
        <f t="shared" si="44"/>
        <v>1</v>
      </c>
      <c r="AD275" s="4">
        <f t="shared" si="45"/>
        <v>0</v>
      </c>
      <c r="AE275" s="4">
        <f t="shared" si="46"/>
        <v>0</v>
      </c>
      <c r="AF275" s="4">
        <f t="shared" si="47"/>
        <v>0</v>
      </c>
      <c r="AG275" s="4">
        <f t="shared" si="48"/>
        <v>0</v>
      </c>
      <c r="AH275" s="20" t="s">
        <v>661</v>
      </c>
      <c r="AI275" s="14" t="s">
        <v>288</v>
      </c>
      <c r="AJ275" s="14" t="s">
        <v>288</v>
      </c>
      <c r="AK275" s="4" t="s">
        <v>805</v>
      </c>
      <c r="AL275" s="4" t="s">
        <v>647</v>
      </c>
      <c r="AM275" s="47" t="s">
        <v>800</v>
      </c>
      <c r="AN275" s="7">
        <v>42217</v>
      </c>
      <c r="AO275" s="52">
        <f>(YEAR(AN275)-YEAR(G275))*12+(MONTH(AN275)-MONTH(G275))</f>
        <v>101</v>
      </c>
    </row>
    <row r="276" spans="1:41" s="4" customFormat="1" x14ac:dyDescent="0.35">
      <c r="A276" s="4" t="s">
        <v>1256</v>
      </c>
      <c r="B276" s="11" t="s">
        <v>22</v>
      </c>
      <c r="C276" s="4" t="s">
        <v>28</v>
      </c>
      <c r="D276" s="4" t="s">
        <v>289</v>
      </c>
      <c r="E276" s="4" t="s">
        <v>659</v>
      </c>
      <c r="F276" s="7">
        <v>39630</v>
      </c>
      <c r="G276" s="7">
        <v>39873</v>
      </c>
      <c r="H276" s="36">
        <f t="shared" si="42"/>
        <v>8</v>
      </c>
      <c r="I276" s="40" t="str">
        <f t="shared" si="43"/>
        <v>Early</v>
      </c>
      <c r="J276" s="47" t="s">
        <v>4</v>
      </c>
      <c r="K276" s="34"/>
      <c r="N276" s="4" t="s">
        <v>4</v>
      </c>
      <c r="O276" s="5"/>
      <c r="P276" s="20"/>
      <c r="Q276" s="20"/>
      <c r="R276" s="25" t="s">
        <v>647</v>
      </c>
      <c r="S276" s="25"/>
      <c r="T276" s="25" t="s">
        <v>647</v>
      </c>
      <c r="U276" s="35"/>
      <c r="V276" s="35"/>
      <c r="W276" s="35"/>
      <c r="X276" s="54" t="s">
        <v>49</v>
      </c>
      <c r="Y276" s="7"/>
      <c r="Z276" s="4">
        <v>64</v>
      </c>
      <c r="AA276" s="7" t="s">
        <v>282</v>
      </c>
      <c r="AB276" s="7" t="s">
        <v>1081</v>
      </c>
      <c r="AC276" s="4">
        <f t="shared" si="44"/>
        <v>1</v>
      </c>
      <c r="AD276" s="4">
        <f t="shared" si="45"/>
        <v>0</v>
      </c>
      <c r="AE276" s="4">
        <f t="shared" si="46"/>
        <v>0</v>
      </c>
      <c r="AF276" s="4">
        <f t="shared" si="47"/>
        <v>0</v>
      </c>
      <c r="AG276" s="4">
        <f t="shared" si="48"/>
        <v>0</v>
      </c>
      <c r="AH276" s="20" t="s">
        <v>661</v>
      </c>
      <c r="AI276" s="14" t="s">
        <v>41</v>
      </c>
      <c r="AJ276" s="14" t="s">
        <v>660</v>
      </c>
      <c r="AK276" s="4" t="s">
        <v>807</v>
      </c>
      <c r="AL276" s="4" t="s">
        <v>647</v>
      </c>
      <c r="AM276" s="47" t="s">
        <v>1092</v>
      </c>
      <c r="AN276" s="7">
        <v>42217</v>
      </c>
      <c r="AO276" s="52">
        <f>(YEAR(AN276)-YEAR(G276))*12+(MONTH(AN276)-MONTH(G276))</f>
        <v>77</v>
      </c>
    </row>
    <row r="277" spans="1:41" s="4" customFormat="1" x14ac:dyDescent="0.35">
      <c r="A277" s="4" t="s">
        <v>1256</v>
      </c>
      <c r="B277" s="11" t="s">
        <v>22</v>
      </c>
      <c r="C277" s="4" t="s">
        <v>28</v>
      </c>
      <c r="D277" s="4" t="s">
        <v>290</v>
      </c>
      <c r="E277" s="4" t="s">
        <v>659</v>
      </c>
      <c r="F277" s="7">
        <v>39965</v>
      </c>
      <c r="G277" s="7">
        <v>40118</v>
      </c>
      <c r="H277" s="36">
        <f t="shared" si="42"/>
        <v>5</v>
      </c>
      <c r="I277" s="40" t="str">
        <f t="shared" si="43"/>
        <v>Early</v>
      </c>
      <c r="J277" s="47" t="s">
        <v>4</v>
      </c>
      <c r="K277" s="34"/>
      <c r="N277" s="4" t="s">
        <v>4</v>
      </c>
      <c r="O277" s="5"/>
      <c r="P277" s="20"/>
      <c r="Q277" s="20"/>
      <c r="R277" s="25" t="s">
        <v>647</v>
      </c>
      <c r="S277" s="25"/>
      <c r="T277" s="25" t="s">
        <v>647</v>
      </c>
      <c r="U277" s="35"/>
      <c r="V277" s="35"/>
      <c r="W277" s="35"/>
      <c r="X277" s="54" t="s">
        <v>49</v>
      </c>
      <c r="Y277" s="7"/>
      <c r="Z277" s="4">
        <v>36</v>
      </c>
      <c r="AA277" s="7" t="s">
        <v>282</v>
      </c>
      <c r="AB277" s="7" t="s">
        <v>1081</v>
      </c>
      <c r="AC277" s="4">
        <f t="shared" si="44"/>
        <v>1</v>
      </c>
      <c r="AD277" s="4">
        <f t="shared" si="45"/>
        <v>0</v>
      </c>
      <c r="AE277" s="4">
        <f t="shared" si="46"/>
        <v>0</v>
      </c>
      <c r="AF277" s="4">
        <f t="shared" si="47"/>
        <v>0</v>
      </c>
      <c r="AG277" s="4">
        <f t="shared" si="48"/>
        <v>0</v>
      </c>
      <c r="AH277" s="20" t="s">
        <v>661</v>
      </c>
      <c r="AI277" s="14" t="s">
        <v>41</v>
      </c>
      <c r="AJ277" s="14" t="s">
        <v>660</v>
      </c>
      <c r="AK277" s="4" t="s">
        <v>808</v>
      </c>
      <c r="AL277" s="4" t="s">
        <v>647</v>
      </c>
      <c r="AM277" s="47" t="s">
        <v>1092</v>
      </c>
      <c r="AN277" s="7">
        <v>42217</v>
      </c>
      <c r="AO277" s="52">
        <f>(YEAR(AN277)-YEAR(G277))*12+(MONTH(AN277)-MONTH(G277))</f>
        <v>69</v>
      </c>
    </row>
    <row r="278" spans="1:41" s="4" customFormat="1" x14ac:dyDescent="0.35">
      <c r="A278" s="4" t="s">
        <v>1256</v>
      </c>
      <c r="B278" s="11" t="s">
        <v>22</v>
      </c>
      <c r="C278" s="4" t="s">
        <v>28</v>
      </c>
      <c r="D278" s="4" t="s">
        <v>291</v>
      </c>
      <c r="E278" s="4" t="s">
        <v>659</v>
      </c>
      <c r="F278" s="7">
        <v>39995</v>
      </c>
      <c r="G278" s="7">
        <v>40148</v>
      </c>
      <c r="H278" s="36">
        <f t="shared" si="42"/>
        <v>5</v>
      </c>
      <c r="I278" s="40" t="str">
        <f t="shared" si="43"/>
        <v>Early</v>
      </c>
      <c r="J278" s="47" t="s">
        <v>4</v>
      </c>
      <c r="K278" s="34"/>
      <c r="N278" s="4" t="s">
        <v>4</v>
      </c>
      <c r="O278" s="5"/>
      <c r="P278" s="20"/>
      <c r="Q278" s="20"/>
      <c r="R278" s="25" t="s">
        <v>647</v>
      </c>
      <c r="S278" s="25"/>
      <c r="T278" s="25" t="s">
        <v>647</v>
      </c>
      <c r="U278" s="35"/>
      <c r="V278" s="35"/>
      <c r="W278" s="35"/>
      <c r="X278" s="54" t="s">
        <v>49</v>
      </c>
      <c r="Y278" s="7"/>
      <c r="AA278" s="7" t="s">
        <v>282</v>
      </c>
      <c r="AB278" s="7" t="s">
        <v>1081</v>
      </c>
      <c r="AC278" s="4">
        <f t="shared" si="44"/>
        <v>1</v>
      </c>
      <c r="AD278" s="4">
        <f t="shared" si="45"/>
        <v>0</v>
      </c>
      <c r="AE278" s="4">
        <f t="shared" si="46"/>
        <v>0</v>
      </c>
      <c r="AF278" s="4">
        <f t="shared" si="47"/>
        <v>0</v>
      </c>
      <c r="AG278" s="4">
        <f t="shared" si="48"/>
        <v>0</v>
      </c>
      <c r="AH278" s="20" t="s">
        <v>661</v>
      </c>
      <c r="AI278" s="14" t="s">
        <v>292</v>
      </c>
      <c r="AJ278" s="14" t="s">
        <v>660</v>
      </c>
      <c r="AK278" s="4" t="s">
        <v>809</v>
      </c>
      <c r="AL278" s="4" t="s">
        <v>647</v>
      </c>
      <c r="AM278" s="47" t="s">
        <v>1092</v>
      </c>
      <c r="AN278" s="7">
        <v>42217</v>
      </c>
      <c r="AO278" s="52">
        <f>(YEAR(AN278)-YEAR(G278))*12+(MONTH(AN278)-MONTH(G278))</f>
        <v>68</v>
      </c>
    </row>
    <row r="279" spans="1:41" s="4" customFormat="1" x14ac:dyDescent="0.35">
      <c r="A279" s="4" t="s">
        <v>1256</v>
      </c>
      <c r="B279" s="11" t="s">
        <v>22</v>
      </c>
      <c r="C279" s="4" t="s">
        <v>28</v>
      </c>
      <c r="D279" s="4" t="s">
        <v>293</v>
      </c>
      <c r="E279" s="4" t="s">
        <v>659</v>
      </c>
      <c r="F279" s="7">
        <v>40026</v>
      </c>
      <c r="G279" s="7">
        <v>40148</v>
      </c>
      <c r="H279" s="36">
        <f t="shared" si="42"/>
        <v>4</v>
      </c>
      <c r="I279" s="40" t="str">
        <f t="shared" si="43"/>
        <v>Early</v>
      </c>
      <c r="J279" s="47" t="s">
        <v>4</v>
      </c>
      <c r="K279" s="34"/>
      <c r="N279" s="4" t="s">
        <v>4</v>
      </c>
      <c r="O279" s="5"/>
      <c r="P279" s="20"/>
      <c r="Q279" s="20"/>
      <c r="R279" s="25" t="s">
        <v>647</v>
      </c>
      <c r="S279" s="25"/>
      <c r="T279" s="25" t="s">
        <v>647</v>
      </c>
      <c r="U279" s="35"/>
      <c r="V279" s="35"/>
      <c r="W279" s="35"/>
      <c r="X279" s="54" t="s">
        <v>49</v>
      </c>
      <c r="Y279" s="7"/>
      <c r="AA279" s="7" t="s">
        <v>282</v>
      </c>
      <c r="AB279" s="7" t="s">
        <v>1081</v>
      </c>
      <c r="AC279" s="4">
        <f t="shared" si="44"/>
        <v>1</v>
      </c>
      <c r="AD279" s="4">
        <f t="shared" si="45"/>
        <v>0</v>
      </c>
      <c r="AE279" s="4">
        <f t="shared" si="46"/>
        <v>0</v>
      </c>
      <c r="AF279" s="4">
        <f t="shared" si="47"/>
        <v>0</v>
      </c>
      <c r="AG279" s="4">
        <f t="shared" si="48"/>
        <v>0</v>
      </c>
      <c r="AH279" s="20" t="s">
        <v>661</v>
      </c>
      <c r="AI279" s="14" t="s">
        <v>41</v>
      </c>
      <c r="AJ279" s="14" t="s">
        <v>660</v>
      </c>
      <c r="AK279" s="4" t="s">
        <v>810</v>
      </c>
      <c r="AL279" s="4" t="s">
        <v>647</v>
      </c>
      <c r="AM279" s="47" t="s">
        <v>1092</v>
      </c>
      <c r="AN279" s="7">
        <v>42217</v>
      </c>
      <c r="AO279" s="52">
        <f>(YEAR(AN279)-YEAR(G279))*12+(MONTH(AN279)-MONTH(G279))</f>
        <v>68</v>
      </c>
    </row>
    <row r="280" spans="1:41" s="4" customFormat="1" x14ac:dyDescent="0.35">
      <c r="A280" s="4" t="s">
        <v>1256</v>
      </c>
      <c r="B280" s="11" t="s">
        <v>22</v>
      </c>
      <c r="C280" s="4" t="s">
        <v>28</v>
      </c>
      <c r="D280" s="4" t="s">
        <v>294</v>
      </c>
      <c r="E280" s="4" t="s">
        <v>659</v>
      </c>
      <c r="F280" s="7">
        <v>40087</v>
      </c>
      <c r="G280" s="7">
        <v>40148</v>
      </c>
      <c r="H280" s="36">
        <f t="shared" si="42"/>
        <v>2</v>
      </c>
      <c r="I280" s="40" t="str">
        <f t="shared" si="43"/>
        <v>Early</v>
      </c>
      <c r="J280" s="47" t="s">
        <v>4</v>
      </c>
      <c r="K280" s="34"/>
      <c r="N280" s="4" t="s">
        <v>4</v>
      </c>
      <c r="O280" s="5"/>
      <c r="P280" s="20"/>
      <c r="Q280" s="20"/>
      <c r="R280" s="25" t="s">
        <v>647</v>
      </c>
      <c r="S280" s="25"/>
      <c r="T280" s="25" t="s">
        <v>647</v>
      </c>
      <c r="U280" s="35"/>
      <c r="V280" s="35"/>
      <c r="W280" s="35"/>
      <c r="X280" s="54" t="s">
        <v>49</v>
      </c>
      <c r="Y280" s="7"/>
      <c r="AA280" s="7" t="s">
        <v>282</v>
      </c>
      <c r="AB280" s="7" t="s">
        <v>1081</v>
      </c>
      <c r="AC280" s="4">
        <f t="shared" si="44"/>
        <v>1</v>
      </c>
      <c r="AD280" s="4">
        <f t="shared" si="45"/>
        <v>0</v>
      </c>
      <c r="AE280" s="4">
        <f t="shared" si="46"/>
        <v>0</v>
      </c>
      <c r="AF280" s="4">
        <f t="shared" si="47"/>
        <v>0</v>
      </c>
      <c r="AG280" s="4">
        <f t="shared" si="48"/>
        <v>0</v>
      </c>
      <c r="AH280" s="20" t="s">
        <v>661</v>
      </c>
      <c r="AI280" s="14" t="s">
        <v>41</v>
      </c>
      <c r="AJ280" s="14" t="s">
        <v>660</v>
      </c>
      <c r="AK280" s="4" t="s">
        <v>811</v>
      </c>
      <c r="AL280" s="4" t="s">
        <v>647</v>
      </c>
      <c r="AM280" s="47" t="s">
        <v>1092</v>
      </c>
      <c r="AN280" s="7">
        <v>42217</v>
      </c>
      <c r="AO280" s="52">
        <f>(YEAR(AN280)-YEAR(G280))*12+(MONTH(AN280)-MONTH(G280))</f>
        <v>68</v>
      </c>
    </row>
    <row r="281" spans="1:41" s="4" customFormat="1" x14ac:dyDescent="0.35">
      <c r="A281" s="4" t="s">
        <v>1256</v>
      </c>
      <c r="B281" s="11" t="s">
        <v>22</v>
      </c>
      <c r="C281" s="4" t="s">
        <v>28</v>
      </c>
      <c r="D281" s="4" t="s">
        <v>295</v>
      </c>
      <c r="E281" s="4" t="s">
        <v>662</v>
      </c>
      <c r="F281" s="7">
        <v>39692</v>
      </c>
      <c r="G281" s="7">
        <v>40210</v>
      </c>
      <c r="H281" s="36">
        <f t="shared" si="42"/>
        <v>17</v>
      </c>
      <c r="I281" s="40" t="str">
        <f t="shared" si="43"/>
        <v>Early</v>
      </c>
      <c r="J281" s="47" t="s">
        <v>4</v>
      </c>
      <c r="K281" s="34"/>
      <c r="N281" s="4" t="s">
        <v>4</v>
      </c>
      <c r="O281" s="5"/>
      <c r="P281" s="20"/>
      <c r="Q281" s="20"/>
      <c r="R281" s="25" t="s">
        <v>647</v>
      </c>
      <c r="S281" s="25"/>
      <c r="T281" s="25" t="s">
        <v>647</v>
      </c>
      <c r="U281" s="35"/>
      <c r="V281" s="35"/>
      <c r="W281" s="35"/>
      <c r="X281" s="54" t="s">
        <v>49</v>
      </c>
      <c r="Y281" s="7"/>
      <c r="Z281" s="4">
        <v>400</v>
      </c>
      <c r="AA281" s="7" t="s">
        <v>282</v>
      </c>
      <c r="AB281" s="7" t="s">
        <v>1081</v>
      </c>
      <c r="AC281" s="4">
        <f t="shared" si="44"/>
        <v>1</v>
      </c>
      <c r="AD281" s="4">
        <f t="shared" si="45"/>
        <v>0</v>
      </c>
      <c r="AE281" s="4">
        <f t="shared" si="46"/>
        <v>0</v>
      </c>
      <c r="AF281" s="4">
        <f t="shared" si="47"/>
        <v>0</v>
      </c>
      <c r="AG281" s="4">
        <f t="shared" si="48"/>
        <v>0</v>
      </c>
      <c r="AH281" s="20" t="s">
        <v>661</v>
      </c>
      <c r="AI281" s="14" t="s">
        <v>296</v>
      </c>
      <c r="AJ281" s="14" t="s">
        <v>288</v>
      </c>
      <c r="AK281" s="4" t="s">
        <v>812</v>
      </c>
      <c r="AL281" s="4" t="s">
        <v>647</v>
      </c>
      <c r="AM281" s="47" t="s">
        <v>1092</v>
      </c>
      <c r="AN281" s="7">
        <v>42217</v>
      </c>
      <c r="AO281" s="52">
        <f>(YEAR(AN281)-YEAR(G281))*12+(MONTH(AN281)-MONTH(G281))</f>
        <v>66</v>
      </c>
    </row>
    <row r="282" spans="1:41" s="4" customFormat="1" x14ac:dyDescent="0.35">
      <c r="A282" s="4" t="s">
        <v>1256</v>
      </c>
      <c r="B282" s="11" t="s">
        <v>22</v>
      </c>
      <c r="C282" s="4" t="s">
        <v>28</v>
      </c>
      <c r="D282" s="4" t="s">
        <v>297</v>
      </c>
      <c r="E282" s="4" t="s">
        <v>659</v>
      </c>
      <c r="F282" s="7">
        <v>40057</v>
      </c>
      <c r="G282" s="7">
        <v>40269</v>
      </c>
      <c r="H282" s="36">
        <f t="shared" si="42"/>
        <v>7</v>
      </c>
      <c r="I282" s="40" t="str">
        <f t="shared" si="43"/>
        <v>Early</v>
      </c>
      <c r="J282" s="47" t="s">
        <v>4</v>
      </c>
      <c r="K282" s="34"/>
      <c r="N282" s="4" t="s">
        <v>4</v>
      </c>
      <c r="O282" s="5"/>
      <c r="P282" s="20"/>
      <c r="Q282" s="20"/>
      <c r="R282" s="25" t="s">
        <v>647</v>
      </c>
      <c r="S282" s="25"/>
      <c r="T282" s="25" t="s">
        <v>647</v>
      </c>
      <c r="U282" s="35"/>
      <c r="V282" s="35"/>
      <c r="W282" s="35"/>
      <c r="X282" s="54" t="s">
        <v>49</v>
      </c>
      <c r="Y282" s="7"/>
      <c r="Z282" s="4">
        <v>126</v>
      </c>
      <c r="AA282" s="7" t="s">
        <v>282</v>
      </c>
      <c r="AB282" s="7" t="s">
        <v>1081</v>
      </c>
      <c r="AC282" s="4">
        <f t="shared" si="44"/>
        <v>1</v>
      </c>
      <c r="AD282" s="4">
        <f t="shared" si="45"/>
        <v>0</v>
      </c>
      <c r="AE282" s="4">
        <f t="shared" si="46"/>
        <v>0</v>
      </c>
      <c r="AF282" s="4">
        <f t="shared" si="47"/>
        <v>0</v>
      </c>
      <c r="AG282" s="4">
        <f t="shared" si="48"/>
        <v>0</v>
      </c>
      <c r="AH282" s="20" t="s">
        <v>661</v>
      </c>
      <c r="AI282" s="14" t="s">
        <v>292</v>
      </c>
      <c r="AJ282" s="14" t="s">
        <v>660</v>
      </c>
      <c r="AK282" s="4" t="s">
        <v>813</v>
      </c>
      <c r="AL282" s="4" t="s">
        <v>647</v>
      </c>
      <c r="AM282" s="47" t="s">
        <v>1092</v>
      </c>
      <c r="AN282" s="7">
        <v>42217</v>
      </c>
      <c r="AO282" s="52">
        <f>(YEAR(AN282)-YEAR(G282))*12+(MONTH(AN282)-MONTH(G282))</f>
        <v>64</v>
      </c>
    </row>
    <row r="283" spans="1:41" s="4" customFormat="1" x14ac:dyDescent="0.35">
      <c r="A283" s="4" t="s">
        <v>1256</v>
      </c>
      <c r="B283" s="11" t="s">
        <v>22</v>
      </c>
      <c r="C283" s="4" t="s">
        <v>28</v>
      </c>
      <c r="D283" s="4" t="s">
        <v>298</v>
      </c>
      <c r="E283" s="4" t="s">
        <v>662</v>
      </c>
      <c r="F283" s="7">
        <v>39753</v>
      </c>
      <c r="G283" s="7">
        <v>40330</v>
      </c>
      <c r="H283" s="36">
        <f t="shared" si="42"/>
        <v>19</v>
      </c>
      <c r="I283" s="40" t="str">
        <f t="shared" si="43"/>
        <v>Early</v>
      </c>
      <c r="J283" s="47" t="s">
        <v>4</v>
      </c>
      <c r="K283" s="34"/>
      <c r="N283" s="4" t="s">
        <v>4</v>
      </c>
      <c r="O283" s="5"/>
      <c r="P283" s="20"/>
      <c r="Q283" s="20"/>
      <c r="R283" s="25" t="s">
        <v>647</v>
      </c>
      <c r="S283" s="25"/>
      <c r="T283" s="25" t="s">
        <v>647</v>
      </c>
      <c r="U283" s="35"/>
      <c r="V283" s="35"/>
      <c r="W283" s="35"/>
      <c r="X283" s="54" t="s">
        <v>49</v>
      </c>
      <c r="Y283" s="7"/>
      <c r="Z283" s="4">
        <v>400</v>
      </c>
      <c r="AA283" s="7" t="s">
        <v>282</v>
      </c>
      <c r="AB283" s="7" t="s">
        <v>1081</v>
      </c>
      <c r="AC283" s="4">
        <f t="shared" si="44"/>
        <v>1</v>
      </c>
      <c r="AD283" s="4">
        <f t="shared" si="45"/>
        <v>0</v>
      </c>
      <c r="AE283" s="4">
        <f t="shared" si="46"/>
        <v>0</v>
      </c>
      <c r="AF283" s="4">
        <f t="shared" si="47"/>
        <v>0</v>
      </c>
      <c r="AG283" s="4">
        <f t="shared" si="48"/>
        <v>0</v>
      </c>
      <c r="AH283" s="20" t="s">
        <v>661</v>
      </c>
      <c r="AI283" s="14" t="s">
        <v>296</v>
      </c>
      <c r="AJ283" s="14" t="s">
        <v>288</v>
      </c>
      <c r="AK283" s="4" t="s">
        <v>814</v>
      </c>
      <c r="AL283" s="4" t="s">
        <v>647</v>
      </c>
      <c r="AM283" s="47" t="s">
        <v>1092</v>
      </c>
      <c r="AN283" s="7">
        <v>42217</v>
      </c>
      <c r="AO283" s="52">
        <f>(YEAR(AN283)-YEAR(G283))*12+(MONTH(AN283)-MONTH(G283))</f>
        <v>62</v>
      </c>
    </row>
    <row r="284" spans="1:41" s="4" customFormat="1" x14ac:dyDescent="0.35">
      <c r="A284" s="4" t="s">
        <v>1256</v>
      </c>
      <c r="B284" s="11" t="s">
        <v>22</v>
      </c>
      <c r="C284" s="4" t="s">
        <v>28</v>
      </c>
      <c r="D284" s="4" t="s">
        <v>299</v>
      </c>
      <c r="E284" s="4" t="s">
        <v>659</v>
      </c>
      <c r="F284" s="7">
        <v>40269</v>
      </c>
      <c r="G284" s="7">
        <v>40330</v>
      </c>
      <c r="H284" s="36">
        <f t="shared" si="42"/>
        <v>2</v>
      </c>
      <c r="I284" s="40" t="str">
        <f t="shared" si="43"/>
        <v>Early</v>
      </c>
      <c r="J284" s="47" t="s">
        <v>4</v>
      </c>
      <c r="K284" s="34"/>
      <c r="N284" s="4" t="s">
        <v>4</v>
      </c>
      <c r="O284" s="5"/>
      <c r="P284" s="20"/>
      <c r="Q284" s="20"/>
      <c r="R284" s="25" t="s">
        <v>647</v>
      </c>
      <c r="S284" s="25"/>
      <c r="T284" s="25" t="s">
        <v>647</v>
      </c>
      <c r="U284" s="35"/>
      <c r="V284" s="35"/>
      <c r="W284" s="35"/>
      <c r="X284" s="54" t="s">
        <v>49</v>
      </c>
      <c r="Y284" s="7"/>
      <c r="Z284" s="4">
        <v>8</v>
      </c>
      <c r="AA284" s="7" t="s">
        <v>282</v>
      </c>
      <c r="AB284" s="7" t="s">
        <v>1081</v>
      </c>
      <c r="AC284" s="4">
        <f t="shared" si="44"/>
        <v>1</v>
      </c>
      <c r="AD284" s="4">
        <f t="shared" si="45"/>
        <v>0</v>
      </c>
      <c r="AE284" s="4">
        <f t="shared" si="46"/>
        <v>0</v>
      </c>
      <c r="AF284" s="4">
        <f t="shared" si="47"/>
        <v>0</v>
      </c>
      <c r="AG284" s="4">
        <f t="shared" si="48"/>
        <v>0</v>
      </c>
      <c r="AH284" s="20" t="s">
        <v>661</v>
      </c>
      <c r="AI284" s="14" t="s">
        <v>300</v>
      </c>
      <c r="AJ284" s="14" t="s">
        <v>660</v>
      </c>
      <c r="AK284" s="4" t="s">
        <v>815</v>
      </c>
      <c r="AL284" s="4" t="s">
        <v>647</v>
      </c>
      <c r="AM284" s="47" t="s">
        <v>1092</v>
      </c>
      <c r="AN284" s="7">
        <v>42217</v>
      </c>
      <c r="AO284" s="52">
        <f>(YEAR(AN284)-YEAR(G284))*12+(MONTH(AN284)-MONTH(G284))</f>
        <v>62</v>
      </c>
    </row>
    <row r="285" spans="1:41" s="4" customFormat="1" x14ac:dyDescent="0.35">
      <c r="A285" s="4" t="s">
        <v>1256</v>
      </c>
      <c r="B285" s="11" t="s">
        <v>22</v>
      </c>
      <c r="C285" s="4" t="s">
        <v>28</v>
      </c>
      <c r="D285" s="4" t="s">
        <v>301</v>
      </c>
      <c r="E285" s="4" t="s">
        <v>659</v>
      </c>
      <c r="F285" s="7">
        <v>40057</v>
      </c>
      <c r="G285" s="7">
        <v>40422</v>
      </c>
      <c r="H285" s="36">
        <f t="shared" si="42"/>
        <v>12</v>
      </c>
      <c r="I285" s="40" t="str">
        <f t="shared" si="43"/>
        <v>Early</v>
      </c>
      <c r="J285" s="47" t="s">
        <v>4</v>
      </c>
      <c r="K285" s="34"/>
      <c r="N285" s="4" t="s">
        <v>4</v>
      </c>
      <c r="O285" s="5"/>
      <c r="P285" s="20"/>
      <c r="Q285" s="20"/>
      <c r="R285" s="25" t="s">
        <v>647</v>
      </c>
      <c r="S285" s="25"/>
      <c r="T285" s="25" t="s">
        <v>647</v>
      </c>
      <c r="U285" s="35"/>
      <c r="V285" s="35"/>
      <c r="W285" s="35"/>
      <c r="X285" s="54" t="s">
        <v>49</v>
      </c>
      <c r="Y285" s="7"/>
      <c r="Z285" s="4">
        <v>56</v>
      </c>
      <c r="AA285" s="7" t="s">
        <v>282</v>
      </c>
      <c r="AB285" s="7" t="s">
        <v>1081</v>
      </c>
      <c r="AC285" s="4">
        <f t="shared" si="44"/>
        <v>1</v>
      </c>
      <c r="AD285" s="4">
        <f t="shared" si="45"/>
        <v>0</v>
      </c>
      <c r="AE285" s="4">
        <f t="shared" si="46"/>
        <v>0</v>
      </c>
      <c r="AF285" s="4">
        <f t="shared" si="47"/>
        <v>0</v>
      </c>
      <c r="AG285" s="4">
        <f t="shared" si="48"/>
        <v>0</v>
      </c>
      <c r="AH285" s="20" t="s">
        <v>661</v>
      </c>
      <c r="AI285" s="14" t="s">
        <v>41</v>
      </c>
      <c r="AJ285" s="14" t="s">
        <v>660</v>
      </c>
      <c r="AK285" s="4" t="s">
        <v>816</v>
      </c>
      <c r="AL285" s="4" t="s">
        <v>647</v>
      </c>
      <c r="AM285" s="47" t="s">
        <v>1092</v>
      </c>
      <c r="AN285" s="7">
        <v>42217</v>
      </c>
      <c r="AO285" s="52">
        <f>(YEAR(AN285)-YEAR(G285))*12+(MONTH(AN285)-MONTH(G285))</f>
        <v>59</v>
      </c>
    </row>
    <row r="286" spans="1:41" s="4" customFormat="1" x14ac:dyDescent="0.35">
      <c r="A286" s="4" t="s">
        <v>1256</v>
      </c>
      <c r="B286" s="11" t="s">
        <v>22</v>
      </c>
      <c r="C286" s="4" t="s">
        <v>29</v>
      </c>
      <c r="D286" s="4" t="s">
        <v>173</v>
      </c>
      <c r="E286" s="4" t="s">
        <v>657</v>
      </c>
      <c r="F286" s="7">
        <v>38626</v>
      </c>
      <c r="G286" s="7">
        <v>39052</v>
      </c>
      <c r="H286" s="36">
        <f t="shared" si="42"/>
        <v>14</v>
      </c>
      <c r="I286" s="40" t="str">
        <f t="shared" si="43"/>
        <v>Late</v>
      </c>
      <c r="J286" s="47" t="s">
        <v>1161</v>
      </c>
      <c r="K286" s="34">
        <v>0</v>
      </c>
      <c r="L286" s="4" t="s">
        <v>661</v>
      </c>
      <c r="M286" s="4" t="s">
        <v>704</v>
      </c>
      <c r="N286" s="4">
        <v>18695053</v>
      </c>
      <c r="O286" s="7">
        <v>39661</v>
      </c>
      <c r="P286" s="20">
        <f>(YEAR(O286)-YEAR(G286))*12+(MONTH(O286)-MONTH(G286))</f>
        <v>20</v>
      </c>
      <c r="Q286" s="20">
        <f>(YEAR(O286)-YEAR(G286))*12+(MONTH(O286)-MONTH(G286))</f>
        <v>20</v>
      </c>
      <c r="R286" s="25" t="s">
        <v>647</v>
      </c>
      <c r="S286" s="25"/>
      <c r="T286" s="25" t="s">
        <v>647</v>
      </c>
      <c r="U286" s="35"/>
      <c r="V286" s="35">
        <v>51</v>
      </c>
      <c r="W286" s="35">
        <v>51</v>
      </c>
      <c r="X286" s="54" t="s">
        <v>49</v>
      </c>
      <c r="Y286" s="7"/>
      <c r="Z286" s="4">
        <v>45</v>
      </c>
      <c r="AA286" s="7" t="s">
        <v>171</v>
      </c>
      <c r="AB286" s="7" t="s">
        <v>1081</v>
      </c>
      <c r="AC286" s="4">
        <f t="shared" si="44"/>
        <v>1</v>
      </c>
      <c r="AD286" s="4">
        <f t="shared" si="45"/>
        <v>0</v>
      </c>
      <c r="AE286" s="4">
        <f t="shared" si="46"/>
        <v>0</v>
      </c>
      <c r="AF286" s="4">
        <f t="shared" si="47"/>
        <v>0</v>
      </c>
      <c r="AG286" s="4">
        <f t="shared" si="48"/>
        <v>0</v>
      </c>
      <c r="AH286" s="20" t="s">
        <v>661</v>
      </c>
      <c r="AI286" s="14" t="s">
        <v>68</v>
      </c>
      <c r="AJ286" s="14" t="s">
        <v>22</v>
      </c>
      <c r="AK286" s="5"/>
      <c r="AL286" s="4" t="s">
        <v>647</v>
      </c>
      <c r="AM286" s="47" t="s">
        <v>673</v>
      </c>
      <c r="AN286" s="7">
        <v>42217</v>
      </c>
      <c r="AO286" s="52">
        <f>(YEAR(AN286)-YEAR(G286))*12+(MONTH(AN286)-MONTH(G286))</f>
        <v>104</v>
      </c>
    </row>
    <row r="287" spans="1:41" s="4" customFormat="1" x14ac:dyDescent="0.35">
      <c r="A287" s="4" t="s">
        <v>1256</v>
      </c>
      <c r="B287" s="11" t="s">
        <v>22</v>
      </c>
      <c r="C287" s="4" t="s">
        <v>29</v>
      </c>
      <c r="D287" s="4" t="s">
        <v>174</v>
      </c>
      <c r="E287" s="4" t="s">
        <v>659</v>
      </c>
      <c r="F287" s="7">
        <v>38899</v>
      </c>
      <c r="G287" s="7">
        <v>39326</v>
      </c>
      <c r="H287" s="36">
        <f t="shared" si="42"/>
        <v>14</v>
      </c>
      <c r="I287" s="40" t="str">
        <f t="shared" si="43"/>
        <v>Late</v>
      </c>
      <c r="J287" s="47" t="s">
        <v>1161</v>
      </c>
      <c r="K287" s="34">
        <v>2</v>
      </c>
      <c r="M287" s="4" t="s">
        <v>705</v>
      </c>
      <c r="N287" s="4">
        <v>19360898</v>
      </c>
      <c r="O287" s="7">
        <v>39995</v>
      </c>
      <c r="P287" s="20">
        <f>(YEAR(O287)-YEAR(G287))*12+(MONTH(O287)-MONTH(G287))</f>
        <v>22</v>
      </c>
      <c r="Q287" s="20">
        <f>(YEAR(O287)-YEAR(G287))*12+(MONTH(O287)-MONTH(G287))</f>
        <v>22</v>
      </c>
      <c r="R287" s="25" t="s">
        <v>647</v>
      </c>
      <c r="S287" s="25"/>
      <c r="T287" s="25" t="s">
        <v>647</v>
      </c>
      <c r="U287" s="35"/>
      <c r="V287" s="35">
        <v>28</v>
      </c>
      <c r="W287" s="35">
        <v>28</v>
      </c>
      <c r="X287" s="54" t="s">
        <v>49</v>
      </c>
      <c r="Y287" s="7"/>
      <c r="Z287" s="4">
        <v>27</v>
      </c>
      <c r="AA287" s="7" t="s">
        <v>171</v>
      </c>
      <c r="AB287" s="7" t="s">
        <v>1081</v>
      </c>
      <c r="AC287" s="4">
        <f t="shared" si="44"/>
        <v>1</v>
      </c>
      <c r="AD287" s="4">
        <f t="shared" si="45"/>
        <v>0</v>
      </c>
      <c r="AE287" s="4">
        <f t="shared" si="46"/>
        <v>0</v>
      </c>
      <c r="AF287" s="4">
        <f t="shared" si="47"/>
        <v>0</v>
      </c>
      <c r="AG287" s="4">
        <f t="shared" si="48"/>
        <v>0</v>
      </c>
      <c r="AH287" s="20" t="s">
        <v>661</v>
      </c>
      <c r="AI287" s="14" t="s">
        <v>41</v>
      </c>
      <c r="AJ287" s="14" t="s">
        <v>660</v>
      </c>
      <c r="AK287" s="5"/>
      <c r="AL287" s="4" t="s">
        <v>647</v>
      </c>
      <c r="AM287" s="47" t="s">
        <v>673</v>
      </c>
      <c r="AN287" s="7">
        <v>42217</v>
      </c>
      <c r="AO287" s="52">
        <f>(YEAR(AN287)-YEAR(G287))*12+(MONTH(AN287)-MONTH(G287))</f>
        <v>95</v>
      </c>
    </row>
    <row r="288" spans="1:41" s="4" customFormat="1" x14ac:dyDescent="0.35">
      <c r="A288" s="4" t="s">
        <v>1256</v>
      </c>
      <c r="B288" s="11" t="s">
        <v>22</v>
      </c>
      <c r="C288" s="4" t="s">
        <v>1186</v>
      </c>
      <c r="D288" s="4" t="s">
        <v>170</v>
      </c>
      <c r="E288" s="4" t="s">
        <v>657</v>
      </c>
      <c r="F288" s="7">
        <v>38838</v>
      </c>
      <c r="G288" s="7">
        <v>39569</v>
      </c>
      <c r="H288" s="36">
        <f>(YEAR(G288)-YEAR(F288))*12+(MONTH(G288)-MONTH(F288))</f>
        <v>24</v>
      </c>
      <c r="I288" s="40" t="str">
        <f t="shared" si="43"/>
        <v>Late</v>
      </c>
      <c r="J288" s="47" t="s">
        <v>1161</v>
      </c>
      <c r="K288" s="34">
        <v>1</v>
      </c>
      <c r="M288" s="4" t="s">
        <v>706</v>
      </c>
      <c r="N288" s="4">
        <v>22672770</v>
      </c>
      <c r="O288" s="7">
        <v>41091</v>
      </c>
      <c r="P288" s="20">
        <f>(YEAR(O288)-YEAR(G288))*12+(MONTH(O288)-MONTH(G288))</f>
        <v>50</v>
      </c>
      <c r="Q288" s="20">
        <f>(YEAR(O288)-YEAR(G288))*12+(MONTH(O288)-MONTH(G288))</f>
        <v>50</v>
      </c>
      <c r="R288" s="25" t="s">
        <v>647</v>
      </c>
      <c r="S288" s="25"/>
      <c r="T288" s="25" t="s">
        <v>647</v>
      </c>
      <c r="U288" s="35"/>
      <c r="V288" s="35">
        <v>52</v>
      </c>
      <c r="W288" s="35">
        <v>52</v>
      </c>
      <c r="X288" s="54" t="s">
        <v>49</v>
      </c>
      <c r="Y288" s="7"/>
      <c r="Z288" s="4">
        <v>25</v>
      </c>
      <c r="AA288" s="7" t="s">
        <v>171</v>
      </c>
      <c r="AB288" s="7" t="s">
        <v>1081</v>
      </c>
      <c r="AC288" s="4">
        <f t="shared" si="44"/>
        <v>1</v>
      </c>
      <c r="AD288" s="4">
        <f t="shared" si="45"/>
        <v>0</v>
      </c>
      <c r="AE288" s="4">
        <f t="shared" si="46"/>
        <v>0</v>
      </c>
      <c r="AF288" s="4">
        <f t="shared" si="47"/>
        <v>0</v>
      </c>
      <c r="AG288" s="4">
        <f t="shared" si="48"/>
        <v>0</v>
      </c>
      <c r="AH288" s="20" t="s">
        <v>661</v>
      </c>
      <c r="AI288" s="14" t="s">
        <v>68</v>
      </c>
      <c r="AJ288" s="14" t="s">
        <v>22</v>
      </c>
      <c r="AK288" s="5"/>
      <c r="AL288" s="4" t="s">
        <v>647</v>
      </c>
      <c r="AM288" s="47" t="s">
        <v>673</v>
      </c>
      <c r="AN288" s="7">
        <v>42217</v>
      </c>
      <c r="AO288" s="52">
        <f>(YEAR(AN288)-YEAR(G288))*12+(MONTH(AN288)-MONTH(G288))</f>
        <v>87</v>
      </c>
    </row>
    <row r="289" spans="1:46" s="4" customFormat="1" x14ac:dyDescent="0.35">
      <c r="A289" s="4" t="s">
        <v>1256</v>
      </c>
      <c r="B289" s="11" t="s">
        <v>22</v>
      </c>
      <c r="C289" s="4" t="s">
        <v>1186</v>
      </c>
      <c r="D289" s="4" t="s">
        <v>172</v>
      </c>
      <c r="E289" s="4" t="s">
        <v>657</v>
      </c>
      <c r="F289" s="7">
        <v>39692</v>
      </c>
      <c r="G289" s="7">
        <v>39995</v>
      </c>
      <c r="H289" s="36">
        <f>(YEAR(G289)-YEAR(F289))*12+(MONTH(G289)-MONTH(F289))</f>
        <v>10</v>
      </c>
      <c r="I289" s="40" t="str">
        <f t="shared" si="43"/>
        <v>Early</v>
      </c>
      <c r="J289" s="47" t="s">
        <v>4</v>
      </c>
      <c r="K289" s="34"/>
      <c r="N289" s="4" t="s">
        <v>4</v>
      </c>
      <c r="O289" s="5"/>
      <c r="P289" s="20"/>
      <c r="Q289" s="20"/>
      <c r="R289" s="25" t="s">
        <v>647</v>
      </c>
      <c r="S289" s="25"/>
      <c r="T289" s="25" t="s">
        <v>647</v>
      </c>
      <c r="U289" s="35"/>
      <c r="V289" s="35"/>
      <c r="W289" s="35"/>
      <c r="X289" s="54" t="s">
        <v>49</v>
      </c>
      <c r="Y289" s="7"/>
      <c r="Z289" s="4">
        <v>33</v>
      </c>
      <c r="AA289" s="7" t="s">
        <v>171</v>
      </c>
      <c r="AB289" s="7" t="s">
        <v>1081</v>
      </c>
      <c r="AC289" s="4">
        <f t="shared" si="44"/>
        <v>1</v>
      </c>
      <c r="AD289" s="4">
        <f t="shared" si="45"/>
        <v>0</v>
      </c>
      <c r="AE289" s="4">
        <f t="shared" si="46"/>
        <v>0</v>
      </c>
      <c r="AF289" s="4">
        <f t="shared" si="47"/>
        <v>0</v>
      </c>
      <c r="AG289" s="4">
        <f t="shared" si="48"/>
        <v>0</v>
      </c>
      <c r="AH289" s="20" t="s">
        <v>661</v>
      </c>
      <c r="AI289" s="14" t="s">
        <v>68</v>
      </c>
      <c r="AJ289" s="14" t="s">
        <v>22</v>
      </c>
      <c r="AK289" s="5"/>
      <c r="AL289" s="4" t="s">
        <v>647</v>
      </c>
      <c r="AM289" s="47" t="s">
        <v>673</v>
      </c>
      <c r="AN289" s="7">
        <v>42217</v>
      </c>
      <c r="AO289" s="52">
        <f>(YEAR(AN289)-YEAR(G289))*12+(MONTH(AN289)-MONTH(G289))</f>
        <v>73</v>
      </c>
    </row>
    <row r="290" spans="1:46" s="4" customFormat="1" x14ac:dyDescent="0.35">
      <c r="A290" s="4" t="s">
        <v>1256</v>
      </c>
      <c r="B290" s="11" t="s">
        <v>22</v>
      </c>
      <c r="C290" s="4" t="s">
        <v>30</v>
      </c>
      <c r="D290" s="4" t="s">
        <v>117</v>
      </c>
      <c r="E290" s="4" t="s">
        <v>662</v>
      </c>
      <c r="F290" s="7">
        <v>37438</v>
      </c>
      <c r="G290" s="7">
        <v>38108</v>
      </c>
      <c r="H290" s="36">
        <f t="shared" si="42"/>
        <v>22</v>
      </c>
      <c r="I290" s="40" t="str">
        <f t="shared" si="43"/>
        <v>Late</v>
      </c>
      <c r="J290" s="47" t="s">
        <v>4</v>
      </c>
      <c r="K290" s="34"/>
      <c r="N290" s="4" t="s">
        <v>4</v>
      </c>
      <c r="O290" s="5"/>
      <c r="P290" s="20"/>
      <c r="Q290" s="20"/>
      <c r="R290" s="25" t="s">
        <v>647</v>
      </c>
      <c r="S290" s="25"/>
      <c r="T290" s="25" t="s">
        <v>647</v>
      </c>
      <c r="U290" s="35"/>
      <c r="V290" s="35"/>
      <c r="W290" s="35"/>
      <c r="X290" s="54" t="s">
        <v>49</v>
      </c>
      <c r="Y290" s="7"/>
      <c r="Z290" s="4">
        <v>620</v>
      </c>
      <c r="AA290" s="7" t="s">
        <v>118</v>
      </c>
      <c r="AB290" s="7" t="s">
        <v>1081</v>
      </c>
      <c r="AC290" s="4">
        <f t="shared" si="44"/>
        <v>1</v>
      </c>
      <c r="AD290" s="4">
        <f t="shared" si="45"/>
        <v>0</v>
      </c>
      <c r="AE290" s="4">
        <f t="shared" si="46"/>
        <v>0</v>
      </c>
      <c r="AF290" s="4">
        <f t="shared" si="47"/>
        <v>0</v>
      </c>
      <c r="AG290" s="4">
        <f t="shared" si="48"/>
        <v>0</v>
      </c>
      <c r="AH290" s="20" t="s">
        <v>661</v>
      </c>
      <c r="AI290" s="14" t="s">
        <v>119</v>
      </c>
      <c r="AJ290" s="14" t="s">
        <v>1183</v>
      </c>
      <c r="AK290" s="4" t="s">
        <v>710</v>
      </c>
      <c r="AL290" s="4" t="s">
        <v>647</v>
      </c>
      <c r="AM290" s="47" t="s">
        <v>673</v>
      </c>
      <c r="AN290" s="7">
        <v>42217</v>
      </c>
      <c r="AO290" s="52">
        <f>(YEAR(AN290)-YEAR(G290))*12+(MONTH(AN290)-MONTH(G290))</f>
        <v>135</v>
      </c>
    </row>
    <row r="291" spans="1:46" s="4" customFormat="1" x14ac:dyDescent="0.35">
      <c r="A291" s="4" t="s">
        <v>1256</v>
      </c>
      <c r="B291" s="11" t="s">
        <v>22</v>
      </c>
      <c r="C291" s="4" t="s">
        <v>30</v>
      </c>
      <c r="D291" s="4" t="s">
        <v>120</v>
      </c>
      <c r="E291" s="4" t="s">
        <v>662</v>
      </c>
      <c r="F291" s="7">
        <v>37926</v>
      </c>
      <c r="G291" s="7">
        <v>39356</v>
      </c>
      <c r="H291" s="36">
        <f t="shared" si="42"/>
        <v>47</v>
      </c>
      <c r="I291" s="40" t="str">
        <f t="shared" si="43"/>
        <v>Late</v>
      </c>
      <c r="J291" s="47" t="s">
        <v>4</v>
      </c>
      <c r="K291" s="34"/>
      <c r="N291" s="4" t="s">
        <v>4</v>
      </c>
      <c r="O291" s="5"/>
      <c r="P291" s="20"/>
      <c r="Q291" s="20"/>
      <c r="R291" s="25" t="s">
        <v>647</v>
      </c>
      <c r="S291" s="25"/>
      <c r="T291" s="25" t="s">
        <v>647</v>
      </c>
      <c r="U291" s="35"/>
      <c r="V291" s="35"/>
      <c r="W291" s="35"/>
      <c r="X291" s="54" t="s">
        <v>49</v>
      </c>
      <c r="Y291" s="7"/>
      <c r="Z291" s="4">
        <v>1306</v>
      </c>
      <c r="AA291" s="7" t="s">
        <v>118</v>
      </c>
      <c r="AB291" s="7" t="s">
        <v>1081</v>
      </c>
      <c r="AC291" s="4">
        <f t="shared" si="44"/>
        <v>1</v>
      </c>
      <c r="AD291" s="4">
        <f t="shared" si="45"/>
        <v>0</v>
      </c>
      <c r="AE291" s="4">
        <f t="shared" si="46"/>
        <v>0</v>
      </c>
      <c r="AF291" s="4">
        <f t="shared" si="47"/>
        <v>0</v>
      </c>
      <c r="AG291" s="4">
        <f t="shared" si="48"/>
        <v>0</v>
      </c>
      <c r="AH291" s="20" t="s">
        <v>661</v>
      </c>
      <c r="AI291" s="14" t="s">
        <v>121</v>
      </c>
      <c r="AJ291" s="14" t="s">
        <v>22</v>
      </c>
      <c r="AK291" s="5"/>
      <c r="AL291" s="4" t="s">
        <v>647</v>
      </c>
      <c r="AM291" s="47" t="s">
        <v>673</v>
      </c>
      <c r="AN291" s="7">
        <v>42217</v>
      </c>
      <c r="AO291" s="52">
        <f>(YEAR(AN291)-YEAR(G291))*12+(MONTH(AN291)-MONTH(G291))</f>
        <v>94</v>
      </c>
    </row>
    <row r="292" spans="1:46" s="4" customFormat="1" x14ac:dyDescent="0.35">
      <c r="A292" s="4" t="s">
        <v>1256</v>
      </c>
      <c r="B292" s="11" t="s">
        <v>22</v>
      </c>
      <c r="C292" s="4" t="s">
        <v>30</v>
      </c>
      <c r="D292" s="4" t="s">
        <v>122</v>
      </c>
      <c r="E292" s="4" t="s">
        <v>662</v>
      </c>
      <c r="F292" s="7">
        <v>37926</v>
      </c>
      <c r="G292" s="7">
        <v>39387</v>
      </c>
      <c r="H292" s="36">
        <f t="shared" si="42"/>
        <v>48</v>
      </c>
      <c r="I292" s="40" t="str">
        <f t="shared" si="43"/>
        <v>Late</v>
      </c>
      <c r="J292" s="47" t="s">
        <v>4</v>
      </c>
      <c r="K292" s="34"/>
      <c r="N292" s="4" t="s">
        <v>4</v>
      </c>
      <c r="O292" s="5"/>
      <c r="P292" s="20"/>
      <c r="Q292" s="20"/>
      <c r="R292" s="25" t="s">
        <v>647</v>
      </c>
      <c r="S292" s="25"/>
      <c r="T292" s="25" t="s">
        <v>647</v>
      </c>
      <c r="U292" s="35"/>
      <c r="V292" s="35"/>
      <c r="W292" s="35"/>
      <c r="X292" s="54" t="s">
        <v>49</v>
      </c>
      <c r="Y292" s="7"/>
      <c r="Z292" s="4">
        <v>1455</v>
      </c>
      <c r="AA292" s="7" t="s">
        <v>118</v>
      </c>
      <c r="AB292" s="7" t="s">
        <v>1081</v>
      </c>
      <c r="AC292" s="4">
        <f t="shared" si="44"/>
        <v>1</v>
      </c>
      <c r="AD292" s="4">
        <f t="shared" si="45"/>
        <v>0</v>
      </c>
      <c r="AE292" s="4">
        <f t="shared" si="46"/>
        <v>0</v>
      </c>
      <c r="AF292" s="4">
        <f t="shared" si="47"/>
        <v>0</v>
      </c>
      <c r="AG292" s="4">
        <f t="shared" si="48"/>
        <v>0</v>
      </c>
      <c r="AH292" s="20" t="s">
        <v>661</v>
      </c>
      <c r="AI292" s="14" t="s">
        <v>121</v>
      </c>
      <c r="AJ292" s="14" t="s">
        <v>22</v>
      </c>
      <c r="AK292" s="5"/>
      <c r="AL292" s="4" t="s">
        <v>647</v>
      </c>
      <c r="AM292" s="47" t="s">
        <v>673</v>
      </c>
      <c r="AN292" s="7">
        <v>42217</v>
      </c>
      <c r="AO292" s="52">
        <f>(YEAR(AN292)-YEAR(G292))*12+(MONTH(AN292)-MONTH(G292))</f>
        <v>93</v>
      </c>
    </row>
    <row r="293" spans="1:46" s="4" customFormat="1" x14ac:dyDescent="0.35">
      <c r="A293" s="4" t="s">
        <v>1256</v>
      </c>
      <c r="B293" s="11" t="s">
        <v>22</v>
      </c>
      <c r="C293" s="4" t="s">
        <v>30</v>
      </c>
      <c r="D293" s="4" t="s">
        <v>123</v>
      </c>
      <c r="E293" s="4" t="s">
        <v>662</v>
      </c>
      <c r="F293" s="7">
        <v>38687</v>
      </c>
      <c r="G293" s="7">
        <v>40087</v>
      </c>
      <c r="H293" s="36">
        <f t="shared" si="42"/>
        <v>46</v>
      </c>
      <c r="I293" s="40" t="str">
        <f t="shared" si="43"/>
        <v>Early</v>
      </c>
      <c r="J293" s="47" t="s">
        <v>4</v>
      </c>
      <c r="K293" s="34"/>
      <c r="N293" s="4" t="s">
        <v>4</v>
      </c>
      <c r="O293" s="5"/>
      <c r="P293" s="20"/>
      <c r="Q293" s="20"/>
      <c r="R293" s="25" t="s">
        <v>647</v>
      </c>
      <c r="S293" s="25"/>
      <c r="T293" s="25" t="s">
        <v>647</v>
      </c>
      <c r="U293" s="35"/>
      <c r="V293" s="35"/>
      <c r="W293" s="35"/>
      <c r="X293" s="54" t="s">
        <v>49</v>
      </c>
      <c r="Y293" s="7"/>
      <c r="Z293" s="4">
        <v>879</v>
      </c>
      <c r="AA293" s="7" t="s">
        <v>118</v>
      </c>
      <c r="AB293" s="7" t="s">
        <v>1081</v>
      </c>
      <c r="AC293" s="4">
        <f t="shared" si="44"/>
        <v>1</v>
      </c>
      <c r="AD293" s="4">
        <f t="shared" si="45"/>
        <v>0</v>
      </c>
      <c r="AE293" s="4">
        <f t="shared" si="46"/>
        <v>0</v>
      </c>
      <c r="AF293" s="4">
        <f t="shared" si="47"/>
        <v>0</v>
      </c>
      <c r="AG293" s="4">
        <f t="shared" si="48"/>
        <v>0</v>
      </c>
      <c r="AH293" s="20" t="s">
        <v>661</v>
      </c>
      <c r="AI293" s="14" t="s">
        <v>119</v>
      </c>
      <c r="AJ293" s="14" t="s">
        <v>1183</v>
      </c>
      <c r="AK293" s="4" t="s">
        <v>711</v>
      </c>
      <c r="AL293" s="4" t="s">
        <v>647</v>
      </c>
      <c r="AM293" s="47" t="s">
        <v>673</v>
      </c>
      <c r="AN293" s="7">
        <v>42217</v>
      </c>
      <c r="AO293" s="52">
        <f>(YEAR(AN293)-YEAR(G293))*12+(MONTH(AN293)-MONTH(G293))</f>
        <v>70</v>
      </c>
    </row>
    <row r="294" spans="1:46" s="4" customFormat="1" x14ac:dyDescent="0.35">
      <c r="A294" s="4" t="s">
        <v>1256</v>
      </c>
      <c r="B294" s="11" t="s">
        <v>22</v>
      </c>
      <c r="C294" s="4" t="s">
        <v>30</v>
      </c>
      <c r="D294" s="4" t="s">
        <v>124</v>
      </c>
      <c r="E294" s="4" t="s">
        <v>662</v>
      </c>
      <c r="F294" s="7">
        <v>39448</v>
      </c>
      <c r="G294" s="7">
        <v>40118</v>
      </c>
      <c r="H294" s="36">
        <f t="shared" ref="H294:H357" si="49">(YEAR(G294)-YEAR(F294))*12+(MONTH(G294)-MONTH(F294))</f>
        <v>22</v>
      </c>
      <c r="I294" s="40" t="str">
        <f t="shared" si="43"/>
        <v>Early</v>
      </c>
      <c r="J294" s="47" t="s">
        <v>4</v>
      </c>
      <c r="K294" s="34"/>
      <c r="N294" s="4" t="s">
        <v>4</v>
      </c>
      <c r="O294" s="5"/>
      <c r="P294" s="20"/>
      <c r="Q294" s="20"/>
      <c r="R294" s="25" t="s">
        <v>647</v>
      </c>
      <c r="S294" s="25"/>
      <c r="T294" s="25" t="s">
        <v>647</v>
      </c>
      <c r="U294" s="35"/>
      <c r="V294" s="35"/>
      <c r="W294" s="35"/>
      <c r="X294" s="54" t="s">
        <v>37</v>
      </c>
      <c r="Y294" s="7" t="s">
        <v>125</v>
      </c>
      <c r="Z294" s="4">
        <v>102</v>
      </c>
      <c r="AA294" s="7" t="s">
        <v>118</v>
      </c>
      <c r="AB294" s="7" t="s">
        <v>1081</v>
      </c>
      <c r="AC294" s="4">
        <f t="shared" si="44"/>
        <v>1</v>
      </c>
      <c r="AD294" s="4">
        <f t="shared" si="45"/>
        <v>0</v>
      </c>
      <c r="AE294" s="4">
        <f t="shared" si="46"/>
        <v>0</v>
      </c>
      <c r="AF294" s="4">
        <f t="shared" si="47"/>
        <v>0</v>
      </c>
      <c r="AG294" s="4">
        <f t="shared" si="48"/>
        <v>0</v>
      </c>
      <c r="AH294" s="20" t="s">
        <v>661</v>
      </c>
      <c r="AI294" s="14" t="s">
        <v>126</v>
      </c>
      <c r="AJ294" s="14" t="s">
        <v>1183</v>
      </c>
      <c r="AK294" s="5"/>
      <c r="AL294" s="4" t="s">
        <v>647</v>
      </c>
      <c r="AM294" s="47" t="s">
        <v>673</v>
      </c>
      <c r="AN294" s="7">
        <v>42217</v>
      </c>
      <c r="AO294" s="52">
        <f>(YEAR(AN294)-YEAR(G294))*12+(MONTH(AN294)-MONTH(G294))</f>
        <v>69</v>
      </c>
    </row>
    <row r="295" spans="1:46" s="4" customFormat="1" x14ac:dyDescent="0.35">
      <c r="A295" s="4" t="s">
        <v>1256</v>
      </c>
      <c r="B295" s="4" t="s">
        <v>12</v>
      </c>
      <c r="C295" s="4" t="s">
        <v>13</v>
      </c>
      <c r="D295" s="4" t="s">
        <v>175</v>
      </c>
      <c r="E295" s="4" t="s">
        <v>659</v>
      </c>
      <c r="F295" s="7">
        <v>38838</v>
      </c>
      <c r="G295" s="7">
        <v>39295</v>
      </c>
      <c r="H295" s="36">
        <f t="shared" si="49"/>
        <v>15</v>
      </c>
      <c r="I295" s="40" t="str">
        <f t="shared" ref="I295:I358" si="50">IF(AO295&lt;=82,"Early","Late")</f>
        <v>Late</v>
      </c>
      <c r="J295" s="47" t="s">
        <v>1161</v>
      </c>
      <c r="K295" s="34">
        <v>0</v>
      </c>
      <c r="L295" s="4" t="s">
        <v>661</v>
      </c>
      <c r="M295" s="4" t="s">
        <v>708</v>
      </c>
      <c r="N295" s="4">
        <v>22549286</v>
      </c>
      <c r="O295" s="7">
        <v>41061</v>
      </c>
      <c r="P295" s="20">
        <f>(YEAR(O295)-YEAR(G295))*12+(MONTH(O295)-MONTH(G295))</f>
        <v>58</v>
      </c>
      <c r="Q295" s="20">
        <f>(YEAR(O295)-YEAR(G295))*12+(MONTH(O295)-MONTH(G295))</f>
        <v>58</v>
      </c>
      <c r="R295" s="25" t="s">
        <v>647</v>
      </c>
      <c r="S295" s="33"/>
      <c r="T295" s="25" t="s">
        <v>647</v>
      </c>
      <c r="U295" s="35"/>
      <c r="V295" s="35">
        <v>161</v>
      </c>
      <c r="W295" s="35">
        <v>161</v>
      </c>
      <c r="X295" s="54" t="s">
        <v>49</v>
      </c>
      <c r="Y295" s="7"/>
      <c r="Z295" s="4">
        <v>161</v>
      </c>
      <c r="AA295" s="7" t="s">
        <v>48</v>
      </c>
      <c r="AB295" s="7" t="s">
        <v>1081</v>
      </c>
      <c r="AC295" s="4">
        <f t="shared" ref="AC295:AC358" si="51">IF(AB295="Pharma",1,0)</f>
        <v>1</v>
      </c>
      <c r="AD295" s="4">
        <f t="shared" ref="AD295:AD358" si="52">IF(AB295="Biotech",1,0)</f>
        <v>0</v>
      </c>
      <c r="AE295" s="4">
        <f t="shared" ref="AE295:AE358" si="53">IF(AB295="Government",1,0)</f>
        <v>0</v>
      </c>
      <c r="AF295" s="4">
        <f t="shared" ref="AF295:AF358" si="54">IF(AB295="Academic",1,0)</f>
        <v>0</v>
      </c>
      <c r="AG295" s="4">
        <f t="shared" ref="AG295:AG358" si="55">IF(AB295="Non-profit",1,0)</f>
        <v>0</v>
      </c>
      <c r="AH295" s="20" t="s">
        <v>661</v>
      </c>
      <c r="AI295" s="14" t="s">
        <v>176</v>
      </c>
      <c r="AJ295" s="14" t="s">
        <v>12</v>
      </c>
      <c r="AK295" s="5"/>
      <c r="AL295" s="4" t="s">
        <v>647</v>
      </c>
      <c r="AM295" s="47" t="s">
        <v>673</v>
      </c>
      <c r="AN295" s="7">
        <v>42217</v>
      </c>
      <c r="AO295" s="52">
        <f>(YEAR(AN295)-YEAR(G295))*12+(MONTH(AN295)-MONTH(G295))</f>
        <v>96</v>
      </c>
    </row>
    <row r="296" spans="1:46" s="4" customFormat="1" x14ac:dyDescent="0.35">
      <c r="A296" s="4" t="s">
        <v>1256</v>
      </c>
      <c r="B296" s="4" t="s">
        <v>12</v>
      </c>
      <c r="C296" s="4" t="s">
        <v>13</v>
      </c>
      <c r="D296" s="4" t="s">
        <v>177</v>
      </c>
      <c r="E296" s="4" t="s">
        <v>657</v>
      </c>
      <c r="F296" s="7">
        <v>39417</v>
      </c>
      <c r="G296" s="7">
        <v>39539</v>
      </c>
      <c r="H296" s="36">
        <f t="shared" si="49"/>
        <v>4</v>
      </c>
      <c r="I296" s="40" t="str">
        <f t="shared" si="50"/>
        <v>Late</v>
      </c>
      <c r="J296" s="47" t="s">
        <v>4</v>
      </c>
      <c r="K296" s="34"/>
      <c r="N296" s="4" t="s">
        <v>4</v>
      </c>
      <c r="O296" s="5"/>
      <c r="P296" s="20"/>
      <c r="Q296" s="20"/>
      <c r="R296" s="25" t="s">
        <v>661</v>
      </c>
      <c r="S296" s="29">
        <v>41244</v>
      </c>
      <c r="T296" s="25" t="s">
        <v>647</v>
      </c>
      <c r="U296" s="35"/>
      <c r="V296" s="35"/>
      <c r="W296" s="35"/>
      <c r="X296" s="54" t="s">
        <v>49</v>
      </c>
      <c r="Y296" s="7"/>
      <c r="Z296" s="4">
        <v>112</v>
      </c>
      <c r="AA296" s="7" t="s">
        <v>48</v>
      </c>
      <c r="AB296" s="7" t="s">
        <v>1081</v>
      </c>
      <c r="AC296" s="4">
        <f t="shared" si="51"/>
        <v>1</v>
      </c>
      <c r="AD296" s="4">
        <f t="shared" si="52"/>
        <v>0</v>
      </c>
      <c r="AE296" s="4">
        <f t="shared" si="53"/>
        <v>0</v>
      </c>
      <c r="AF296" s="4">
        <f t="shared" si="54"/>
        <v>0</v>
      </c>
      <c r="AG296" s="4">
        <f t="shared" si="55"/>
        <v>0</v>
      </c>
      <c r="AH296" s="20" t="s">
        <v>661</v>
      </c>
      <c r="AI296" s="14" t="s">
        <v>14</v>
      </c>
      <c r="AJ296" s="14" t="s">
        <v>12</v>
      </c>
      <c r="AK296" s="5"/>
      <c r="AL296" s="4" t="s">
        <v>647</v>
      </c>
      <c r="AM296" s="47" t="s">
        <v>673</v>
      </c>
      <c r="AN296" s="7">
        <v>42217</v>
      </c>
      <c r="AO296" s="52">
        <f>(YEAR(AN296)-YEAR(G296))*12+(MONTH(AN296)-MONTH(G296))</f>
        <v>88</v>
      </c>
    </row>
    <row r="297" spans="1:46" s="4" customFormat="1" x14ac:dyDescent="0.35">
      <c r="A297" s="4" t="s">
        <v>1256</v>
      </c>
      <c r="B297" s="4" t="s">
        <v>12</v>
      </c>
      <c r="C297" s="4" t="s">
        <v>13</v>
      </c>
      <c r="D297" s="4" t="s">
        <v>178</v>
      </c>
      <c r="E297" s="4" t="s">
        <v>662</v>
      </c>
      <c r="F297" s="7">
        <v>39508</v>
      </c>
      <c r="G297" s="7">
        <v>40057</v>
      </c>
      <c r="H297" s="36">
        <f t="shared" si="49"/>
        <v>18</v>
      </c>
      <c r="I297" s="40" t="str">
        <f t="shared" si="50"/>
        <v>Early</v>
      </c>
      <c r="J297" s="47" t="s">
        <v>4</v>
      </c>
      <c r="K297" s="34"/>
      <c r="N297" s="4" t="s">
        <v>4</v>
      </c>
      <c r="O297" s="5"/>
      <c r="P297" s="20"/>
      <c r="Q297" s="20"/>
      <c r="R297" s="25" t="s">
        <v>661</v>
      </c>
      <c r="S297" s="29">
        <v>41244</v>
      </c>
      <c r="T297" s="25" t="s">
        <v>647</v>
      </c>
      <c r="U297" s="35"/>
      <c r="V297" s="35"/>
      <c r="W297" s="35"/>
      <c r="X297" s="54" t="s">
        <v>49</v>
      </c>
      <c r="Y297" s="7"/>
      <c r="Z297" s="4">
        <v>709</v>
      </c>
      <c r="AA297" s="7" t="s">
        <v>48</v>
      </c>
      <c r="AB297" s="7" t="s">
        <v>1081</v>
      </c>
      <c r="AC297" s="4">
        <f t="shared" si="51"/>
        <v>1</v>
      </c>
      <c r="AD297" s="4">
        <f t="shared" si="52"/>
        <v>0</v>
      </c>
      <c r="AE297" s="4">
        <f t="shared" si="53"/>
        <v>0</v>
      </c>
      <c r="AF297" s="4">
        <f t="shared" si="54"/>
        <v>0</v>
      </c>
      <c r="AG297" s="4">
        <f t="shared" si="55"/>
        <v>0</v>
      </c>
      <c r="AH297" s="20" t="s">
        <v>661</v>
      </c>
      <c r="AI297" s="14" t="s">
        <v>14</v>
      </c>
      <c r="AJ297" s="14" t="s">
        <v>12</v>
      </c>
      <c r="AK297" s="4" t="s">
        <v>707</v>
      </c>
      <c r="AL297" s="4" t="s">
        <v>647</v>
      </c>
      <c r="AM297" s="47" t="s">
        <v>673</v>
      </c>
      <c r="AN297" s="7">
        <v>42217</v>
      </c>
      <c r="AO297" s="52">
        <f>(YEAR(AN297)-YEAR(G297))*12+(MONTH(AN297)-MONTH(G297))</f>
        <v>71</v>
      </c>
    </row>
    <row r="298" spans="1:46" s="4" customFormat="1" x14ac:dyDescent="0.35">
      <c r="A298" s="4" t="s">
        <v>1256</v>
      </c>
      <c r="B298" s="4" t="s">
        <v>12</v>
      </c>
      <c r="C298" s="4" t="s">
        <v>13</v>
      </c>
      <c r="D298" s="4" t="s">
        <v>179</v>
      </c>
      <c r="E298" s="4" t="s">
        <v>659</v>
      </c>
      <c r="F298" s="7">
        <v>40057</v>
      </c>
      <c r="G298" s="7">
        <v>40210</v>
      </c>
      <c r="H298" s="36">
        <f t="shared" si="49"/>
        <v>5</v>
      </c>
      <c r="I298" s="40" t="str">
        <f t="shared" si="50"/>
        <v>Early</v>
      </c>
      <c r="J298" s="47" t="s">
        <v>1161</v>
      </c>
      <c r="K298" s="34">
        <v>1</v>
      </c>
      <c r="M298" s="4" t="s">
        <v>709</v>
      </c>
      <c r="N298" s="4">
        <v>24627301</v>
      </c>
      <c r="O298" s="7">
        <v>41730</v>
      </c>
      <c r="P298" s="20">
        <f>(YEAR(O298)-YEAR(G298))*12+(MONTH(O298)-MONTH(G298))</f>
        <v>50</v>
      </c>
      <c r="Q298" s="20">
        <f>(YEAR(O298)-YEAR(G298))*12+(MONTH(O298)-MONTH(G298))</f>
        <v>50</v>
      </c>
      <c r="R298" s="25" t="s">
        <v>647</v>
      </c>
      <c r="S298" s="25"/>
      <c r="T298" s="25" t="s">
        <v>647</v>
      </c>
      <c r="U298" s="35"/>
      <c r="V298" s="35">
        <v>33</v>
      </c>
      <c r="W298" s="35">
        <v>33</v>
      </c>
      <c r="X298" s="54" t="s">
        <v>49</v>
      </c>
      <c r="Y298" s="7"/>
      <c r="Z298" s="4">
        <v>42</v>
      </c>
      <c r="AA298" s="7" t="s">
        <v>48</v>
      </c>
      <c r="AB298" s="7" t="s">
        <v>1081</v>
      </c>
      <c r="AC298" s="4">
        <f t="shared" si="51"/>
        <v>1</v>
      </c>
      <c r="AD298" s="4">
        <f t="shared" si="52"/>
        <v>0</v>
      </c>
      <c r="AE298" s="4">
        <f t="shared" si="53"/>
        <v>0</v>
      </c>
      <c r="AF298" s="4">
        <f t="shared" si="54"/>
        <v>0</v>
      </c>
      <c r="AG298" s="4">
        <f t="shared" si="55"/>
        <v>0</v>
      </c>
      <c r="AH298" s="20" t="s">
        <v>661</v>
      </c>
      <c r="AI298" s="14" t="s">
        <v>180</v>
      </c>
      <c r="AJ298" s="14" t="s">
        <v>660</v>
      </c>
      <c r="AK298" s="5"/>
      <c r="AL298" s="4" t="s">
        <v>647</v>
      </c>
      <c r="AM298" s="47" t="s">
        <v>673</v>
      </c>
      <c r="AN298" s="7">
        <v>42217</v>
      </c>
      <c r="AO298" s="52">
        <f>(YEAR(AN298)-YEAR(G298))*12+(MONTH(AN298)-MONTH(G298))</f>
        <v>66</v>
      </c>
    </row>
    <row r="299" spans="1:46" s="4" customFormat="1" x14ac:dyDescent="0.35">
      <c r="A299" s="4" t="s">
        <v>1256</v>
      </c>
      <c r="B299" s="4" t="s">
        <v>12</v>
      </c>
      <c r="C299" s="4" t="s">
        <v>17</v>
      </c>
      <c r="D299" s="4" t="s">
        <v>181</v>
      </c>
      <c r="E299" s="4" t="s">
        <v>657</v>
      </c>
      <c r="F299" s="7">
        <v>38078</v>
      </c>
      <c r="G299" s="7">
        <v>38504</v>
      </c>
      <c r="H299" s="36">
        <f t="shared" si="49"/>
        <v>14</v>
      </c>
      <c r="I299" s="40" t="str">
        <f t="shared" si="50"/>
        <v>Late</v>
      </c>
      <c r="J299" s="47" t="s">
        <v>4</v>
      </c>
      <c r="K299" s="34"/>
      <c r="N299" s="4" t="s">
        <v>4</v>
      </c>
      <c r="O299" s="5"/>
      <c r="P299" s="20"/>
      <c r="Q299" s="20"/>
      <c r="R299" s="25" t="s">
        <v>647</v>
      </c>
      <c r="S299" s="25"/>
      <c r="T299" s="25" t="s">
        <v>647</v>
      </c>
      <c r="U299" s="35"/>
      <c r="V299" s="35"/>
      <c r="W299" s="35"/>
      <c r="X299" s="54" t="s">
        <v>49</v>
      </c>
      <c r="Y299" s="7"/>
      <c r="Z299" s="4">
        <v>205</v>
      </c>
      <c r="AA299" s="7" t="s">
        <v>118</v>
      </c>
      <c r="AB299" s="7" t="s">
        <v>1081</v>
      </c>
      <c r="AC299" s="4">
        <f t="shared" si="51"/>
        <v>1</v>
      </c>
      <c r="AD299" s="4">
        <f t="shared" si="52"/>
        <v>0</v>
      </c>
      <c r="AE299" s="4">
        <f t="shared" si="53"/>
        <v>0</v>
      </c>
      <c r="AF299" s="4">
        <f t="shared" si="54"/>
        <v>0</v>
      </c>
      <c r="AG299" s="4">
        <f t="shared" si="55"/>
        <v>0</v>
      </c>
      <c r="AH299" s="20" t="s">
        <v>661</v>
      </c>
      <c r="AI299" s="14" t="s">
        <v>182</v>
      </c>
      <c r="AJ299" s="14" t="s">
        <v>1163</v>
      </c>
      <c r="AK299" s="5"/>
      <c r="AL299" s="4" t="s">
        <v>647</v>
      </c>
      <c r="AM299" s="47" t="s">
        <v>668</v>
      </c>
      <c r="AN299" s="7">
        <v>42217</v>
      </c>
      <c r="AO299" s="52">
        <f>(YEAR(AN299)-YEAR(G299))*12+(MONTH(AN299)-MONTH(G299))</f>
        <v>122</v>
      </c>
    </row>
    <row r="300" spans="1:46" s="4" customFormat="1" x14ac:dyDescent="0.35">
      <c r="A300" s="4" t="s">
        <v>1256</v>
      </c>
      <c r="B300" s="4" t="s">
        <v>12</v>
      </c>
      <c r="C300" s="4" t="s">
        <v>17</v>
      </c>
      <c r="D300" s="4" t="s">
        <v>183</v>
      </c>
      <c r="E300" s="4" t="s">
        <v>662</v>
      </c>
      <c r="F300" s="7">
        <v>38749</v>
      </c>
      <c r="G300" s="7">
        <v>39295</v>
      </c>
      <c r="H300" s="36">
        <f t="shared" si="49"/>
        <v>18</v>
      </c>
      <c r="I300" s="40" t="str">
        <f t="shared" si="50"/>
        <v>Late</v>
      </c>
      <c r="J300" s="47" t="s">
        <v>4</v>
      </c>
      <c r="K300" s="34"/>
      <c r="N300" s="4" t="s">
        <v>4</v>
      </c>
      <c r="O300" s="5"/>
      <c r="P300" s="20"/>
      <c r="Q300" s="20"/>
      <c r="R300" s="25" t="s">
        <v>647</v>
      </c>
      <c r="S300" s="25"/>
      <c r="T300" s="25" t="s">
        <v>647</v>
      </c>
      <c r="U300" s="35"/>
      <c r="V300" s="35"/>
      <c r="W300" s="35"/>
      <c r="X300" s="54" t="s">
        <v>49</v>
      </c>
      <c r="Y300" s="7"/>
      <c r="Z300" s="4">
        <v>608</v>
      </c>
      <c r="AA300" s="7" t="s">
        <v>118</v>
      </c>
      <c r="AB300" s="7" t="s">
        <v>1081</v>
      </c>
      <c r="AC300" s="4">
        <f t="shared" si="51"/>
        <v>1</v>
      </c>
      <c r="AD300" s="4">
        <f t="shared" si="52"/>
        <v>0</v>
      </c>
      <c r="AE300" s="4">
        <f t="shared" si="53"/>
        <v>0</v>
      </c>
      <c r="AF300" s="4">
        <f t="shared" si="54"/>
        <v>0</v>
      </c>
      <c r="AG300" s="4">
        <f t="shared" si="55"/>
        <v>0</v>
      </c>
      <c r="AH300" s="20" t="s">
        <v>661</v>
      </c>
      <c r="AI300" s="14" t="s">
        <v>184</v>
      </c>
      <c r="AJ300" s="14" t="s">
        <v>12</v>
      </c>
      <c r="AK300" s="4" t="s">
        <v>712</v>
      </c>
      <c r="AL300" s="4" t="s">
        <v>647</v>
      </c>
      <c r="AM300" s="47" t="s">
        <v>668</v>
      </c>
      <c r="AN300" s="7">
        <v>42217</v>
      </c>
      <c r="AO300" s="52">
        <f>(YEAR(AN300)-YEAR(G300))*12+(MONTH(AN300)-MONTH(G300))</f>
        <v>96</v>
      </c>
    </row>
    <row r="301" spans="1:46" s="4" customFormat="1" x14ac:dyDescent="0.35">
      <c r="A301" s="4" t="s">
        <v>1256</v>
      </c>
      <c r="B301" s="4" t="s">
        <v>12</v>
      </c>
      <c r="C301" s="4" t="s">
        <v>17</v>
      </c>
      <c r="D301" s="4" t="s">
        <v>185</v>
      </c>
      <c r="E301" s="4" t="s">
        <v>662</v>
      </c>
      <c r="F301" s="7">
        <v>38657</v>
      </c>
      <c r="G301" s="7">
        <v>39387</v>
      </c>
      <c r="H301" s="36">
        <f t="shared" si="49"/>
        <v>24</v>
      </c>
      <c r="I301" s="40" t="str">
        <f t="shared" si="50"/>
        <v>Late</v>
      </c>
      <c r="J301" s="47" t="s">
        <v>653</v>
      </c>
      <c r="K301" s="34">
        <v>3</v>
      </c>
      <c r="M301" s="4" t="s">
        <v>724</v>
      </c>
      <c r="N301" s="4" t="s">
        <v>653</v>
      </c>
      <c r="O301" s="24">
        <v>39965</v>
      </c>
      <c r="P301" s="20">
        <f>(YEAR(O301)-YEAR(G301))*12+(MONTH(O301)-MONTH(G301))</f>
        <v>19</v>
      </c>
      <c r="Q301" s="20"/>
      <c r="R301" s="25" t="s">
        <v>647</v>
      </c>
      <c r="S301" s="25"/>
      <c r="T301" s="25" t="s">
        <v>647</v>
      </c>
      <c r="U301" s="35"/>
      <c r="V301" s="35">
        <v>1145</v>
      </c>
      <c r="W301" s="35"/>
      <c r="X301" s="54" t="s">
        <v>49</v>
      </c>
      <c r="Y301" s="7"/>
      <c r="Z301" s="4">
        <v>1155</v>
      </c>
      <c r="AA301" s="7" t="s">
        <v>118</v>
      </c>
      <c r="AB301" s="7" t="s">
        <v>1081</v>
      </c>
      <c r="AC301" s="4">
        <f t="shared" si="51"/>
        <v>1</v>
      </c>
      <c r="AD301" s="4">
        <f t="shared" si="52"/>
        <v>0</v>
      </c>
      <c r="AE301" s="4">
        <f t="shared" si="53"/>
        <v>0</v>
      </c>
      <c r="AF301" s="4">
        <f t="shared" si="54"/>
        <v>0</v>
      </c>
      <c r="AG301" s="4">
        <f t="shared" si="55"/>
        <v>0</v>
      </c>
      <c r="AH301" s="20" t="s">
        <v>661</v>
      </c>
      <c r="AI301" s="14" t="s">
        <v>184</v>
      </c>
      <c r="AJ301" s="14" t="s">
        <v>12</v>
      </c>
      <c r="AK301" s="4" t="s">
        <v>713</v>
      </c>
      <c r="AL301" s="4" t="s">
        <v>647</v>
      </c>
      <c r="AM301" s="47" t="s">
        <v>668</v>
      </c>
      <c r="AN301" s="7">
        <v>42217</v>
      </c>
      <c r="AO301" s="52">
        <f>(YEAR(AN301)-YEAR(G301))*12+(MONTH(AN301)-MONTH(G301))</f>
        <v>93</v>
      </c>
      <c r="AP301" s="4">
        <v>70106297</v>
      </c>
      <c r="AQ301" s="4" t="s">
        <v>723</v>
      </c>
      <c r="AR301" s="4" t="s">
        <v>722</v>
      </c>
      <c r="AS301" s="4" t="s">
        <v>721</v>
      </c>
      <c r="AT301" s="4" t="s">
        <v>1223</v>
      </c>
    </row>
    <row r="302" spans="1:46" s="4" customFormat="1" x14ac:dyDescent="0.35">
      <c r="A302" s="4" t="s">
        <v>1256</v>
      </c>
      <c r="B302" s="4" t="s">
        <v>12</v>
      </c>
      <c r="C302" s="4" t="s">
        <v>17</v>
      </c>
      <c r="D302" s="4" t="s">
        <v>186</v>
      </c>
      <c r="E302" s="4" t="s">
        <v>662</v>
      </c>
      <c r="F302" s="7">
        <v>38657</v>
      </c>
      <c r="G302" s="7">
        <v>39448</v>
      </c>
      <c r="H302" s="36">
        <f t="shared" si="49"/>
        <v>26</v>
      </c>
      <c r="I302" s="40" t="str">
        <f t="shared" si="50"/>
        <v>Late</v>
      </c>
      <c r="J302" s="47" t="s">
        <v>653</v>
      </c>
      <c r="K302" s="34">
        <v>3</v>
      </c>
      <c r="M302" s="4" t="s">
        <v>718</v>
      </c>
      <c r="N302" s="4" t="s">
        <v>653</v>
      </c>
      <c r="O302" s="24">
        <v>39965</v>
      </c>
      <c r="P302" s="20">
        <f>(YEAR(O302)-YEAR(G302))*12+(MONTH(O302)-MONTH(G302))</f>
        <v>17</v>
      </c>
      <c r="Q302" s="20"/>
      <c r="R302" s="25" t="s">
        <v>647</v>
      </c>
      <c r="S302" s="25"/>
      <c r="T302" s="25" t="s">
        <v>647</v>
      </c>
      <c r="U302" s="35"/>
      <c r="V302" s="35">
        <v>962</v>
      </c>
      <c r="W302" s="35"/>
      <c r="X302" s="54" t="s">
        <v>49</v>
      </c>
      <c r="Y302" s="7"/>
      <c r="Z302" s="4">
        <v>967</v>
      </c>
      <c r="AA302" s="7" t="s">
        <v>118</v>
      </c>
      <c r="AB302" s="7" t="s">
        <v>1081</v>
      </c>
      <c r="AC302" s="4">
        <f t="shared" si="51"/>
        <v>1</v>
      </c>
      <c r="AD302" s="4">
        <f t="shared" si="52"/>
        <v>0</v>
      </c>
      <c r="AE302" s="4">
        <f t="shared" si="53"/>
        <v>0</v>
      </c>
      <c r="AF302" s="4">
        <f t="shared" si="54"/>
        <v>0</v>
      </c>
      <c r="AG302" s="4">
        <f t="shared" si="55"/>
        <v>0</v>
      </c>
      <c r="AH302" s="20" t="s">
        <v>661</v>
      </c>
      <c r="AI302" s="14" t="s">
        <v>184</v>
      </c>
      <c r="AJ302" s="14" t="s">
        <v>12</v>
      </c>
      <c r="AK302" s="4" t="s">
        <v>714</v>
      </c>
      <c r="AL302" s="4" t="s">
        <v>647</v>
      </c>
      <c r="AM302" s="47" t="s">
        <v>668</v>
      </c>
      <c r="AN302" s="7">
        <v>42217</v>
      </c>
      <c r="AO302" s="52">
        <f>(YEAR(AN302)-YEAR(G302))*12+(MONTH(AN302)-MONTH(G302))</f>
        <v>91</v>
      </c>
      <c r="AP302" s="4">
        <v>70106296</v>
      </c>
      <c r="AQ302" s="4" t="s">
        <v>719</v>
      </c>
      <c r="AR302" s="4" t="s">
        <v>720</v>
      </c>
      <c r="AS302" s="4" t="s">
        <v>721</v>
      </c>
      <c r="AT302" s="4" t="s">
        <v>1224</v>
      </c>
    </row>
    <row r="303" spans="1:46" s="4" customFormat="1" x14ac:dyDescent="0.35">
      <c r="A303" s="4" t="s">
        <v>1256</v>
      </c>
      <c r="B303" s="4" t="s">
        <v>12</v>
      </c>
      <c r="C303" s="4" t="s">
        <v>17</v>
      </c>
      <c r="D303" s="4" t="s">
        <v>187</v>
      </c>
      <c r="E303" s="4" t="s">
        <v>662</v>
      </c>
      <c r="F303" s="7">
        <v>39539</v>
      </c>
      <c r="G303" s="7">
        <v>39873</v>
      </c>
      <c r="H303" s="36">
        <f t="shared" si="49"/>
        <v>11</v>
      </c>
      <c r="I303" s="40" t="str">
        <f t="shared" si="50"/>
        <v>Early</v>
      </c>
      <c r="J303" s="47" t="s">
        <v>4</v>
      </c>
      <c r="K303" s="34"/>
      <c r="N303" s="4" t="s">
        <v>4</v>
      </c>
      <c r="O303" s="5"/>
      <c r="P303" s="20"/>
      <c r="Q303" s="20"/>
      <c r="R303" s="25" t="s">
        <v>647</v>
      </c>
      <c r="S303" s="25"/>
      <c r="T303" s="25" t="s">
        <v>647</v>
      </c>
      <c r="U303" s="35"/>
      <c r="V303" s="35"/>
      <c r="W303" s="35"/>
      <c r="X303" s="54" t="s">
        <v>49</v>
      </c>
      <c r="Y303" s="7"/>
      <c r="Z303" s="4">
        <v>283</v>
      </c>
      <c r="AA303" s="7" t="s">
        <v>118</v>
      </c>
      <c r="AB303" s="7" t="s">
        <v>1081</v>
      </c>
      <c r="AC303" s="4">
        <f t="shared" si="51"/>
        <v>1</v>
      </c>
      <c r="AD303" s="4">
        <f t="shared" si="52"/>
        <v>0</v>
      </c>
      <c r="AE303" s="4">
        <f t="shared" si="53"/>
        <v>0</v>
      </c>
      <c r="AF303" s="4">
        <f t="shared" si="54"/>
        <v>0</v>
      </c>
      <c r="AG303" s="4">
        <f t="shared" si="55"/>
        <v>0</v>
      </c>
      <c r="AH303" s="20" t="s">
        <v>661</v>
      </c>
      <c r="AI303" s="14" t="s">
        <v>15</v>
      </c>
      <c r="AJ303" s="14" t="s">
        <v>12</v>
      </c>
      <c r="AK303" s="5"/>
      <c r="AL303" s="4" t="s">
        <v>647</v>
      </c>
      <c r="AM303" s="47" t="s">
        <v>668</v>
      </c>
      <c r="AN303" s="7">
        <v>42217</v>
      </c>
      <c r="AO303" s="52">
        <f>(YEAR(AN303)-YEAR(G303))*12+(MONTH(AN303)-MONTH(G303))</f>
        <v>77</v>
      </c>
    </row>
    <row r="304" spans="1:46" s="4" customFormat="1" x14ac:dyDescent="0.35">
      <c r="A304" s="4" t="s">
        <v>1256</v>
      </c>
      <c r="B304" s="4" t="s">
        <v>12</v>
      </c>
      <c r="C304" s="4" t="s">
        <v>17</v>
      </c>
      <c r="D304" s="4" t="s">
        <v>188</v>
      </c>
      <c r="E304" s="4" t="s">
        <v>662</v>
      </c>
      <c r="F304" s="7">
        <v>39783</v>
      </c>
      <c r="G304" s="7">
        <v>39965</v>
      </c>
      <c r="H304" s="36">
        <f t="shared" si="49"/>
        <v>6</v>
      </c>
      <c r="I304" s="40" t="str">
        <f t="shared" si="50"/>
        <v>Early</v>
      </c>
      <c r="J304" s="47" t="s">
        <v>4</v>
      </c>
      <c r="K304" s="34"/>
      <c r="N304" s="4" t="s">
        <v>4</v>
      </c>
      <c r="O304" s="5"/>
      <c r="P304" s="20"/>
      <c r="Q304" s="20"/>
      <c r="R304" s="25" t="s">
        <v>647</v>
      </c>
      <c r="S304" s="25"/>
      <c r="T304" s="25" t="s">
        <v>647</v>
      </c>
      <c r="U304" s="35"/>
      <c r="V304" s="35"/>
      <c r="W304" s="35"/>
      <c r="X304" s="54" t="s">
        <v>49</v>
      </c>
      <c r="Y304" s="7"/>
      <c r="Z304" s="4">
        <v>637</v>
      </c>
      <c r="AA304" s="7" t="s">
        <v>118</v>
      </c>
      <c r="AB304" s="7" t="s">
        <v>1081</v>
      </c>
      <c r="AC304" s="4">
        <f t="shared" si="51"/>
        <v>1</v>
      </c>
      <c r="AD304" s="4">
        <f t="shared" si="52"/>
        <v>0</v>
      </c>
      <c r="AE304" s="4">
        <f t="shared" si="53"/>
        <v>0</v>
      </c>
      <c r="AF304" s="4">
        <f t="shared" si="54"/>
        <v>0</v>
      </c>
      <c r="AG304" s="4">
        <f t="shared" si="55"/>
        <v>0</v>
      </c>
      <c r="AH304" s="20" t="s">
        <v>661</v>
      </c>
      <c r="AI304" s="14" t="s">
        <v>16</v>
      </c>
      <c r="AJ304" s="14" t="s">
        <v>12</v>
      </c>
      <c r="AK304" s="4" t="s">
        <v>715</v>
      </c>
      <c r="AL304" s="4" t="s">
        <v>647</v>
      </c>
      <c r="AM304" s="47" t="s">
        <v>668</v>
      </c>
      <c r="AN304" s="7">
        <v>42217</v>
      </c>
      <c r="AO304" s="52">
        <f>(YEAR(AN304)-YEAR(G304))*12+(MONTH(AN304)-MONTH(G304))</f>
        <v>74</v>
      </c>
    </row>
    <row r="305" spans="1:46" s="4" customFormat="1" x14ac:dyDescent="0.35">
      <c r="A305" s="4" t="s">
        <v>1256</v>
      </c>
      <c r="B305" s="4" t="s">
        <v>12</v>
      </c>
      <c r="C305" s="4" t="s">
        <v>17</v>
      </c>
      <c r="D305" s="4" t="s">
        <v>189</v>
      </c>
      <c r="E305" s="4" t="s">
        <v>659</v>
      </c>
      <c r="F305" s="7">
        <v>39965</v>
      </c>
      <c r="G305" s="7">
        <v>40148</v>
      </c>
      <c r="H305" s="36">
        <f t="shared" si="49"/>
        <v>6</v>
      </c>
      <c r="I305" s="40" t="str">
        <f t="shared" si="50"/>
        <v>Early</v>
      </c>
      <c r="J305" s="47" t="s">
        <v>4</v>
      </c>
      <c r="K305" s="34"/>
      <c r="N305" s="4" t="s">
        <v>4</v>
      </c>
      <c r="O305" s="5"/>
      <c r="P305" s="20"/>
      <c r="Q305" s="20"/>
      <c r="R305" s="25" t="s">
        <v>647</v>
      </c>
      <c r="S305" s="25"/>
      <c r="T305" s="25" t="s">
        <v>647</v>
      </c>
      <c r="U305" s="35"/>
      <c r="V305" s="35"/>
      <c r="W305" s="35"/>
      <c r="X305" s="54" t="s">
        <v>49</v>
      </c>
      <c r="Y305" s="7"/>
      <c r="Z305" s="4">
        <v>41</v>
      </c>
      <c r="AA305" s="7" t="s">
        <v>118</v>
      </c>
      <c r="AB305" s="7" t="s">
        <v>1081</v>
      </c>
      <c r="AC305" s="4">
        <f t="shared" si="51"/>
        <v>1</v>
      </c>
      <c r="AD305" s="4">
        <f t="shared" si="52"/>
        <v>0</v>
      </c>
      <c r="AE305" s="4">
        <f t="shared" si="53"/>
        <v>0</v>
      </c>
      <c r="AF305" s="4">
        <f t="shared" si="54"/>
        <v>0</v>
      </c>
      <c r="AG305" s="4">
        <f t="shared" si="55"/>
        <v>0</v>
      </c>
      <c r="AH305" s="20" t="s">
        <v>661</v>
      </c>
      <c r="AI305" s="14" t="s">
        <v>717</v>
      </c>
      <c r="AJ305" s="14" t="s">
        <v>12</v>
      </c>
      <c r="AK305" s="4" t="s">
        <v>716</v>
      </c>
      <c r="AL305" s="4" t="s">
        <v>647</v>
      </c>
      <c r="AM305" s="47" t="s">
        <v>668</v>
      </c>
      <c r="AN305" s="7">
        <v>42217</v>
      </c>
      <c r="AO305" s="52">
        <f>(YEAR(AN305)-YEAR(G305))*12+(MONTH(AN305)-MONTH(G305))</f>
        <v>68</v>
      </c>
    </row>
    <row r="306" spans="1:46" s="4" customFormat="1" x14ac:dyDescent="0.35">
      <c r="A306" s="4" t="s">
        <v>1256</v>
      </c>
      <c r="B306" s="4" t="s">
        <v>12</v>
      </c>
      <c r="C306" s="4" t="s">
        <v>18</v>
      </c>
      <c r="D306" s="4" t="s">
        <v>190</v>
      </c>
      <c r="E306" s="4" t="s">
        <v>662</v>
      </c>
      <c r="F306" s="7">
        <v>38231</v>
      </c>
      <c r="G306" s="7">
        <v>38718</v>
      </c>
      <c r="H306" s="36">
        <f t="shared" si="49"/>
        <v>16</v>
      </c>
      <c r="I306" s="40" t="str">
        <f t="shared" si="50"/>
        <v>Late</v>
      </c>
      <c r="J306" s="47" t="s">
        <v>4</v>
      </c>
      <c r="K306" s="34"/>
      <c r="N306" s="4" t="s">
        <v>4</v>
      </c>
      <c r="O306" s="5"/>
      <c r="P306" s="20"/>
      <c r="Q306" s="20"/>
      <c r="R306" s="25" t="s">
        <v>661</v>
      </c>
      <c r="S306" s="29">
        <v>41791</v>
      </c>
      <c r="T306" s="25" t="s">
        <v>647</v>
      </c>
      <c r="U306" s="35"/>
      <c r="V306" s="35"/>
      <c r="W306" s="35"/>
      <c r="X306" s="54" t="s">
        <v>49</v>
      </c>
      <c r="Y306" s="7"/>
      <c r="Z306" s="4">
        <v>946</v>
      </c>
      <c r="AA306" s="7" t="s">
        <v>150</v>
      </c>
      <c r="AB306" s="7" t="s">
        <v>1081</v>
      </c>
      <c r="AC306" s="4">
        <f t="shared" si="51"/>
        <v>1</v>
      </c>
      <c r="AD306" s="4">
        <f t="shared" si="52"/>
        <v>0</v>
      </c>
      <c r="AE306" s="4">
        <f t="shared" si="53"/>
        <v>0</v>
      </c>
      <c r="AF306" s="4">
        <f t="shared" si="54"/>
        <v>0</v>
      </c>
      <c r="AG306" s="4">
        <f t="shared" si="55"/>
        <v>0</v>
      </c>
      <c r="AH306" s="20" t="s">
        <v>661</v>
      </c>
      <c r="AI306" s="14" t="s">
        <v>725</v>
      </c>
      <c r="AJ306" s="14" t="s">
        <v>1175</v>
      </c>
      <c r="AK306" s="4" t="s">
        <v>731</v>
      </c>
      <c r="AL306" s="4" t="s">
        <v>647</v>
      </c>
      <c r="AM306" s="47" t="s">
        <v>668</v>
      </c>
      <c r="AN306" s="7">
        <v>42217</v>
      </c>
      <c r="AO306" s="52">
        <f>(YEAR(AN306)-YEAR(G306))*12+(MONTH(AN306)-MONTH(G306))</f>
        <v>115</v>
      </c>
    </row>
    <row r="307" spans="1:46" s="4" customFormat="1" x14ac:dyDescent="0.35">
      <c r="A307" s="4" t="s">
        <v>1256</v>
      </c>
      <c r="B307" s="4" t="s">
        <v>12</v>
      </c>
      <c r="C307" s="4" t="s">
        <v>18</v>
      </c>
      <c r="D307" s="4" t="s">
        <v>191</v>
      </c>
      <c r="E307" s="4" t="s">
        <v>662</v>
      </c>
      <c r="F307" s="7">
        <v>38261</v>
      </c>
      <c r="G307" s="7">
        <v>38718</v>
      </c>
      <c r="H307" s="36">
        <f t="shared" si="49"/>
        <v>15</v>
      </c>
      <c r="I307" s="40" t="str">
        <f t="shared" si="50"/>
        <v>Late</v>
      </c>
      <c r="J307" s="47" t="s">
        <v>4</v>
      </c>
      <c r="K307" s="34"/>
      <c r="N307" s="4" t="s">
        <v>4</v>
      </c>
      <c r="O307" s="5"/>
      <c r="P307" s="20"/>
      <c r="Q307" s="20"/>
      <c r="R307" s="25" t="s">
        <v>661</v>
      </c>
      <c r="S307" s="29">
        <v>41760</v>
      </c>
      <c r="T307" s="25" t="s">
        <v>647</v>
      </c>
      <c r="U307" s="35"/>
      <c r="V307" s="35"/>
      <c r="W307" s="35"/>
      <c r="X307" s="54" t="s">
        <v>49</v>
      </c>
      <c r="Y307" s="7"/>
      <c r="Z307" s="4">
        <v>943</v>
      </c>
      <c r="AA307" s="7" t="s">
        <v>150</v>
      </c>
      <c r="AB307" s="7" t="s">
        <v>1081</v>
      </c>
      <c r="AC307" s="4">
        <f t="shared" si="51"/>
        <v>1</v>
      </c>
      <c r="AD307" s="4">
        <f t="shared" si="52"/>
        <v>0</v>
      </c>
      <c r="AE307" s="4">
        <f t="shared" si="53"/>
        <v>0</v>
      </c>
      <c r="AF307" s="4">
        <f t="shared" si="54"/>
        <v>0</v>
      </c>
      <c r="AG307" s="4">
        <f t="shared" si="55"/>
        <v>0</v>
      </c>
      <c r="AH307" s="20" t="s">
        <v>661</v>
      </c>
      <c r="AI307" s="14" t="s">
        <v>192</v>
      </c>
      <c r="AJ307" s="14" t="s">
        <v>1175</v>
      </c>
      <c r="AK307" s="4" t="s">
        <v>732</v>
      </c>
      <c r="AL307" s="4" t="s">
        <v>647</v>
      </c>
      <c r="AM307" s="47" t="s">
        <v>668</v>
      </c>
      <c r="AN307" s="7">
        <v>42217</v>
      </c>
      <c r="AO307" s="52">
        <f>(YEAR(AN307)-YEAR(G307))*12+(MONTH(AN307)-MONTH(G307))</f>
        <v>115</v>
      </c>
    </row>
    <row r="308" spans="1:46" s="4" customFormat="1" x14ac:dyDescent="0.35">
      <c r="A308" s="4" t="s">
        <v>1256</v>
      </c>
      <c r="B308" s="4" t="s">
        <v>12</v>
      </c>
      <c r="C308" s="4" t="s">
        <v>18</v>
      </c>
      <c r="D308" s="4" t="s">
        <v>193</v>
      </c>
      <c r="E308" s="4" t="s">
        <v>662</v>
      </c>
      <c r="F308" s="7">
        <v>39234</v>
      </c>
      <c r="G308" s="7">
        <v>39479</v>
      </c>
      <c r="H308" s="36">
        <f t="shared" si="49"/>
        <v>8</v>
      </c>
      <c r="I308" s="40" t="str">
        <f t="shared" si="50"/>
        <v>Late</v>
      </c>
      <c r="J308" s="47" t="s">
        <v>1161</v>
      </c>
      <c r="K308" s="34">
        <v>1</v>
      </c>
      <c r="M308" s="4" t="s">
        <v>727</v>
      </c>
      <c r="N308" s="4">
        <v>26047892</v>
      </c>
      <c r="O308" s="7">
        <v>42186</v>
      </c>
      <c r="P308" s="20">
        <f>(YEAR(O308)-YEAR(G308))*12+(MONTH(O308)-MONTH(G308))</f>
        <v>89</v>
      </c>
      <c r="Q308" s="20">
        <f>(YEAR(O308)-YEAR(G308))*12+(MONTH(O308)-MONTH(G308))</f>
        <v>89</v>
      </c>
      <c r="R308" s="25" t="s">
        <v>661</v>
      </c>
      <c r="S308" s="29">
        <v>41791</v>
      </c>
      <c r="T308" s="25" t="s">
        <v>647</v>
      </c>
      <c r="U308" s="35"/>
      <c r="V308" s="35">
        <v>419</v>
      </c>
      <c r="W308" s="35">
        <v>419</v>
      </c>
      <c r="X308" s="54" t="s">
        <v>49</v>
      </c>
      <c r="Y308" s="7"/>
      <c r="Z308" s="4">
        <v>419</v>
      </c>
      <c r="AA308" s="7" t="s">
        <v>194</v>
      </c>
      <c r="AB308" s="7" t="s">
        <v>1081</v>
      </c>
      <c r="AC308" s="4">
        <f t="shared" si="51"/>
        <v>1</v>
      </c>
      <c r="AD308" s="4">
        <f t="shared" si="52"/>
        <v>0</v>
      </c>
      <c r="AE308" s="4">
        <f t="shared" si="53"/>
        <v>0</v>
      </c>
      <c r="AF308" s="4">
        <f t="shared" si="54"/>
        <v>0</v>
      </c>
      <c r="AG308" s="4">
        <f t="shared" si="55"/>
        <v>0</v>
      </c>
      <c r="AH308" s="20" t="s">
        <v>661</v>
      </c>
      <c r="AI308" s="14" t="s">
        <v>12</v>
      </c>
      <c r="AJ308" s="14" t="s">
        <v>12</v>
      </c>
      <c r="AK308" s="4" t="s">
        <v>733</v>
      </c>
      <c r="AL308" s="4" t="s">
        <v>647</v>
      </c>
      <c r="AM308" s="47" t="s">
        <v>668</v>
      </c>
      <c r="AN308" s="7">
        <v>42217</v>
      </c>
      <c r="AO308" s="52">
        <f>(YEAR(AN308)-YEAR(G308))*12+(MONTH(AN308)-MONTH(G308))</f>
        <v>90</v>
      </c>
    </row>
    <row r="309" spans="1:46" s="4" customFormat="1" x14ac:dyDescent="0.35">
      <c r="A309" s="4" t="s">
        <v>1256</v>
      </c>
      <c r="B309" s="4" t="s">
        <v>12</v>
      </c>
      <c r="C309" s="4" t="s">
        <v>18</v>
      </c>
      <c r="D309" s="4" t="s">
        <v>195</v>
      </c>
      <c r="E309" s="4" t="s">
        <v>662</v>
      </c>
      <c r="F309" s="7">
        <v>39052</v>
      </c>
      <c r="G309" s="7">
        <v>39661</v>
      </c>
      <c r="H309" s="36">
        <f t="shared" si="49"/>
        <v>20</v>
      </c>
      <c r="I309" s="40" t="str">
        <f t="shared" si="50"/>
        <v>Late</v>
      </c>
      <c r="J309" s="47" t="s">
        <v>1161</v>
      </c>
      <c r="K309" s="34">
        <v>0</v>
      </c>
      <c r="L309" s="4" t="s">
        <v>647</v>
      </c>
      <c r="M309" s="4" t="s">
        <v>727</v>
      </c>
      <c r="N309" s="4">
        <v>26047890</v>
      </c>
      <c r="O309" s="7">
        <v>42186</v>
      </c>
      <c r="P309" s="20">
        <f>(YEAR(O309)-YEAR(G309))*12+(MONTH(O309)-MONTH(G309))</f>
        <v>83</v>
      </c>
      <c r="Q309" s="20">
        <f>(YEAR(O309)-YEAR(G309))*12+(MONTH(O309)-MONTH(G309))</f>
        <v>83</v>
      </c>
      <c r="R309" s="25" t="s">
        <v>661</v>
      </c>
      <c r="S309" s="29">
        <v>41791</v>
      </c>
      <c r="T309" s="25" t="s">
        <v>647</v>
      </c>
      <c r="U309" s="35"/>
      <c r="V309" s="35">
        <v>526</v>
      </c>
      <c r="W309" s="35">
        <v>526</v>
      </c>
      <c r="X309" s="54" t="s">
        <v>49</v>
      </c>
      <c r="Y309" s="7"/>
      <c r="Z309" s="4">
        <v>526</v>
      </c>
      <c r="AA309" s="7" t="s">
        <v>150</v>
      </c>
      <c r="AB309" s="7" t="s">
        <v>1081</v>
      </c>
      <c r="AC309" s="4">
        <f t="shared" si="51"/>
        <v>1</v>
      </c>
      <c r="AD309" s="4">
        <f t="shared" si="52"/>
        <v>0</v>
      </c>
      <c r="AE309" s="4">
        <f t="shared" si="53"/>
        <v>0</v>
      </c>
      <c r="AF309" s="4">
        <f t="shared" si="54"/>
        <v>0</v>
      </c>
      <c r="AG309" s="4">
        <f t="shared" si="55"/>
        <v>0</v>
      </c>
      <c r="AH309" s="20" t="s">
        <v>661</v>
      </c>
      <c r="AI309" s="14" t="s">
        <v>12</v>
      </c>
      <c r="AJ309" s="14" t="s">
        <v>12</v>
      </c>
      <c r="AK309" s="4" t="s">
        <v>734</v>
      </c>
      <c r="AL309" s="4" t="s">
        <v>647</v>
      </c>
      <c r="AM309" s="47" t="s">
        <v>668</v>
      </c>
      <c r="AN309" s="7">
        <v>42217</v>
      </c>
      <c r="AO309" s="52">
        <f>(YEAR(AN309)-YEAR(G309))*12+(MONTH(AN309)-MONTH(G309))</f>
        <v>84</v>
      </c>
    </row>
    <row r="310" spans="1:46" s="4" customFormat="1" x14ac:dyDescent="0.35">
      <c r="A310" s="4" t="s">
        <v>1256</v>
      </c>
      <c r="B310" s="4" t="s">
        <v>12</v>
      </c>
      <c r="C310" s="4" t="s">
        <v>18</v>
      </c>
      <c r="D310" s="4" t="s">
        <v>196</v>
      </c>
      <c r="E310" s="4" t="s">
        <v>659</v>
      </c>
      <c r="F310" s="7">
        <v>39356</v>
      </c>
      <c r="G310" s="7">
        <v>39661</v>
      </c>
      <c r="H310" s="36">
        <f t="shared" si="49"/>
        <v>10</v>
      </c>
      <c r="I310" s="40" t="str">
        <f t="shared" si="50"/>
        <v>Late</v>
      </c>
      <c r="J310" s="47" t="s">
        <v>1161</v>
      </c>
      <c r="K310" s="34">
        <v>1</v>
      </c>
      <c r="M310" s="4" t="s">
        <v>729</v>
      </c>
      <c r="N310" s="4">
        <v>21246188</v>
      </c>
      <c r="O310" s="7">
        <v>40664</v>
      </c>
      <c r="P310" s="20">
        <f>(YEAR(O310)-YEAR(G310))*12+(MONTH(O310)-MONTH(G310))</f>
        <v>33</v>
      </c>
      <c r="Q310" s="20">
        <f>(YEAR(O310)-YEAR(G310))*12+(MONTH(O310)-MONTH(G310))</f>
        <v>33</v>
      </c>
      <c r="R310" s="25" t="s">
        <v>647</v>
      </c>
      <c r="S310" s="33"/>
      <c r="T310" s="25" t="s">
        <v>647</v>
      </c>
      <c r="U310" s="35"/>
      <c r="V310" s="35">
        <v>32</v>
      </c>
      <c r="W310" s="35">
        <v>32</v>
      </c>
      <c r="X310" s="54" t="s">
        <v>49</v>
      </c>
      <c r="Y310" s="7"/>
      <c r="Z310" s="4">
        <v>32</v>
      </c>
      <c r="AA310" s="7" t="s">
        <v>150</v>
      </c>
      <c r="AB310" s="7" t="s">
        <v>1081</v>
      </c>
      <c r="AC310" s="4">
        <f t="shared" si="51"/>
        <v>1</v>
      </c>
      <c r="AD310" s="4">
        <f t="shared" si="52"/>
        <v>0</v>
      </c>
      <c r="AE310" s="4">
        <f t="shared" si="53"/>
        <v>0</v>
      </c>
      <c r="AF310" s="4">
        <f t="shared" si="54"/>
        <v>0</v>
      </c>
      <c r="AG310" s="4">
        <f t="shared" si="55"/>
        <v>0</v>
      </c>
      <c r="AH310" s="20" t="s">
        <v>661</v>
      </c>
      <c r="AI310" s="14" t="s">
        <v>197</v>
      </c>
      <c r="AJ310" s="14" t="s">
        <v>12</v>
      </c>
      <c r="AK310" s="4" t="s">
        <v>730</v>
      </c>
      <c r="AL310" s="4" t="s">
        <v>647</v>
      </c>
      <c r="AM310" s="47" t="s">
        <v>668</v>
      </c>
      <c r="AN310" s="7">
        <v>42217</v>
      </c>
      <c r="AO310" s="52">
        <f>(YEAR(AN310)-YEAR(G310))*12+(MONTH(AN310)-MONTH(G310))</f>
        <v>84</v>
      </c>
    </row>
    <row r="311" spans="1:46" s="4" customFormat="1" x14ac:dyDescent="0.35">
      <c r="A311" s="4" t="s">
        <v>1256</v>
      </c>
      <c r="B311" s="4" t="s">
        <v>12</v>
      </c>
      <c r="C311" s="4" t="s">
        <v>18</v>
      </c>
      <c r="D311" s="4" t="s">
        <v>198</v>
      </c>
      <c r="E311" s="4" t="s">
        <v>662</v>
      </c>
      <c r="F311" s="7">
        <v>39052</v>
      </c>
      <c r="G311" s="7">
        <v>40026</v>
      </c>
      <c r="H311" s="36">
        <f t="shared" si="49"/>
        <v>32</v>
      </c>
      <c r="I311" s="40" t="str">
        <f t="shared" si="50"/>
        <v>Early</v>
      </c>
      <c r="J311" s="47" t="s">
        <v>4</v>
      </c>
      <c r="K311" s="34"/>
      <c r="N311" s="4" t="s">
        <v>4</v>
      </c>
      <c r="O311" s="5"/>
      <c r="P311" s="20"/>
      <c r="Q311" s="20"/>
      <c r="R311" s="25" t="s">
        <v>661</v>
      </c>
      <c r="S311" s="29">
        <v>41791</v>
      </c>
      <c r="T311" s="25" t="s">
        <v>647</v>
      </c>
      <c r="U311" s="35"/>
      <c r="V311" s="35"/>
      <c r="W311" s="35"/>
      <c r="X311" s="54" t="s">
        <v>49</v>
      </c>
      <c r="Y311" s="7"/>
      <c r="Z311" s="4">
        <v>346</v>
      </c>
      <c r="AA311" s="7" t="s">
        <v>150</v>
      </c>
      <c r="AB311" s="7" t="s">
        <v>1081</v>
      </c>
      <c r="AC311" s="4">
        <f t="shared" si="51"/>
        <v>1</v>
      </c>
      <c r="AD311" s="4">
        <f t="shared" si="52"/>
        <v>0</v>
      </c>
      <c r="AE311" s="4">
        <f t="shared" si="53"/>
        <v>0</v>
      </c>
      <c r="AF311" s="4">
        <f t="shared" si="54"/>
        <v>0</v>
      </c>
      <c r="AG311" s="4">
        <f t="shared" si="55"/>
        <v>0</v>
      </c>
      <c r="AH311" s="20" t="s">
        <v>661</v>
      </c>
      <c r="AI311" s="14" t="s">
        <v>12</v>
      </c>
      <c r="AJ311" s="14" t="s">
        <v>12</v>
      </c>
      <c r="AK311" s="4" t="s">
        <v>735</v>
      </c>
      <c r="AL311" s="4" t="s">
        <v>661</v>
      </c>
      <c r="AM311" s="47" t="s">
        <v>668</v>
      </c>
      <c r="AN311" s="7">
        <v>42217</v>
      </c>
      <c r="AO311" s="52">
        <f>(YEAR(AN311)-YEAR(G311))*12+(MONTH(AN311)-MONTH(G311))</f>
        <v>72</v>
      </c>
    </row>
    <row r="312" spans="1:46" s="4" customFormat="1" x14ac:dyDescent="0.35">
      <c r="A312" s="4" t="s">
        <v>1256</v>
      </c>
      <c r="B312" s="4" t="s">
        <v>12</v>
      </c>
      <c r="C312" s="4" t="s">
        <v>18</v>
      </c>
      <c r="D312" s="4" t="s">
        <v>199</v>
      </c>
      <c r="E312" s="4" t="s">
        <v>662</v>
      </c>
      <c r="F312" s="7">
        <v>39508</v>
      </c>
      <c r="G312" s="7">
        <v>40118</v>
      </c>
      <c r="H312" s="36">
        <f t="shared" si="49"/>
        <v>20</v>
      </c>
      <c r="I312" s="40" t="str">
        <f t="shared" si="50"/>
        <v>Early</v>
      </c>
      <c r="J312" s="47" t="s">
        <v>4</v>
      </c>
      <c r="K312" s="34"/>
      <c r="N312" s="4" t="s">
        <v>4</v>
      </c>
      <c r="O312" s="5"/>
      <c r="P312" s="20"/>
      <c r="Q312" s="20"/>
      <c r="R312" s="25" t="s">
        <v>661</v>
      </c>
      <c r="S312" s="29">
        <v>41760</v>
      </c>
      <c r="T312" s="25" t="s">
        <v>647</v>
      </c>
      <c r="U312" s="35"/>
      <c r="V312" s="35"/>
      <c r="W312" s="35"/>
      <c r="X312" s="54" t="s">
        <v>49</v>
      </c>
      <c r="Y312" s="7"/>
      <c r="Z312" s="4">
        <v>460</v>
      </c>
      <c r="AA312" s="7" t="s">
        <v>150</v>
      </c>
      <c r="AB312" s="7" t="s">
        <v>1081</v>
      </c>
      <c r="AC312" s="4">
        <f t="shared" si="51"/>
        <v>1</v>
      </c>
      <c r="AD312" s="4">
        <f t="shared" si="52"/>
        <v>0</v>
      </c>
      <c r="AE312" s="4">
        <f t="shared" si="53"/>
        <v>0</v>
      </c>
      <c r="AF312" s="4">
        <f t="shared" si="54"/>
        <v>0</v>
      </c>
      <c r="AG312" s="4">
        <f t="shared" si="55"/>
        <v>0</v>
      </c>
      <c r="AH312" s="20" t="s">
        <v>661</v>
      </c>
      <c r="AI312" s="14" t="s">
        <v>200</v>
      </c>
      <c r="AJ312" s="14" t="s">
        <v>12</v>
      </c>
      <c r="AK312" s="4" t="s">
        <v>736</v>
      </c>
      <c r="AL312" s="4" t="s">
        <v>647</v>
      </c>
      <c r="AM312" s="47" t="s">
        <v>668</v>
      </c>
      <c r="AN312" s="7">
        <v>42217</v>
      </c>
      <c r="AO312" s="52">
        <f>(YEAR(AN312)-YEAR(G312))*12+(MONTH(AN312)-MONTH(G312))</f>
        <v>69</v>
      </c>
    </row>
    <row r="313" spans="1:46" s="4" customFormat="1" x14ac:dyDescent="0.35">
      <c r="A313" s="4" t="s">
        <v>1256</v>
      </c>
      <c r="B313" s="4" t="s">
        <v>12</v>
      </c>
      <c r="C313" s="4" t="s">
        <v>18</v>
      </c>
      <c r="D313" s="4" t="s">
        <v>201</v>
      </c>
      <c r="E313" s="4" t="s">
        <v>662</v>
      </c>
      <c r="F313" s="7">
        <v>39387</v>
      </c>
      <c r="G313" s="7">
        <v>40148</v>
      </c>
      <c r="H313" s="36">
        <f t="shared" si="49"/>
        <v>25</v>
      </c>
      <c r="I313" s="40" t="str">
        <f t="shared" si="50"/>
        <v>Early</v>
      </c>
      <c r="J313" s="47" t="s">
        <v>653</v>
      </c>
      <c r="K313" s="34">
        <v>3</v>
      </c>
      <c r="M313" s="4" t="s">
        <v>728</v>
      </c>
      <c r="N313" s="4" t="s">
        <v>653</v>
      </c>
      <c r="O313" s="7">
        <v>41061</v>
      </c>
      <c r="P313" s="20">
        <f>(YEAR(O313)-YEAR(H313))*12+(MONTH(O313)-MONTH(H313))</f>
        <v>1349</v>
      </c>
      <c r="Q313" s="20"/>
      <c r="R313" s="25" t="s">
        <v>661</v>
      </c>
      <c r="S313" s="29">
        <v>41791</v>
      </c>
      <c r="T313" s="25" t="s">
        <v>647</v>
      </c>
      <c r="U313" s="35"/>
      <c r="V313" s="35">
        <v>538</v>
      </c>
      <c r="W313" s="35"/>
      <c r="X313" s="54" t="s">
        <v>49</v>
      </c>
      <c r="Y313" s="7"/>
      <c r="Z313" s="4">
        <v>538</v>
      </c>
      <c r="AA313" s="7" t="s">
        <v>150</v>
      </c>
      <c r="AB313" s="7" t="s">
        <v>1081</v>
      </c>
      <c r="AC313" s="4">
        <f t="shared" si="51"/>
        <v>1</v>
      </c>
      <c r="AD313" s="4">
        <f t="shared" si="52"/>
        <v>0</v>
      </c>
      <c r="AE313" s="4">
        <f t="shared" si="53"/>
        <v>0</v>
      </c>
      <c r="AF313" s="4">
        <f t="shared" si="54"/>
        <v>0</v>
      </c>
      <c r="AG313" s="4">
        <f t="shared" si="55"/>
        <v>0</v>
      </c>
      <c r="AH313" s="20" t="s">
        <v>661</v>
      </c>
      <c r="AI313" s="14" t="s">
        <v>202</v>
      </c>
      <c r="AJ313" s="14" t="s">
        <v>12</v>
      </c>
      <c r="AK313" s="4" t="s">
        <v>737</v>
      </c>
      <c r="AL313" s="4" t="s">
        <v>647</v>
      </c>
      <c r="AM313" s="47" t="s">
        <v>668</v>
      </c>
      <c r="AN313" s="7">
        <v>42217</v>
      </c>
      <c r="AO313" s="52">
        <f>(YEAR(AN313)-YEAR(G313))*12+(MONTH(AN313)-MONTH(G313))</f>
        <v>68</v>
      </c>
      <c r="AP313" s="4">
        <v>71514770</v>
      </c>
      <c r="AQ313" s="4" t="s">
        <v>1226</v>
      </c>
      <c r="AR313" s="4" t="s">
        <v>1275</v>
      </c>
      <c r="AS313" s="4" t="s">
        <v>1276</v>
      </c>
      <c r="AT313" s="4" t="s">
        <v>1225</v>
      </c>
    </row>
    <row r="314" spans="1:46" s="4" customFormat="1" x14ac:dyDescent="0.35">
      <c r="A314" s="4" t="s">
        <v>1256</v>
      </c>
      <c r="B314" s="4" t="s">
        <v>12</v>
      </c>
      <c r="C314" s="4" t="s">
        <v>18</v>
      </c>
      <c r="D314" s="4" t="s">
        <v>203</v>
      </c>
      <c r="E314" s="4" t="s">
        <v>662</v>
      </c>
      <c r="F314" s="7">
        <v>39448</v>
      </c>
      <c r="G314" s="7">
        <v>40210</v>
      </c>
      <c r="H314" s="36">
        <f t="shared" si="49"/>
        <v>25</v>
      </c>
      <c r="I314" s="40" t="str">
        <f t="shared" si="50"/>
        <v>Early</v>
      </c>
      <c r="J314" s="47" t="s">
        <v>4</v>
      </c>
      <c r="K314" s="34"/>
      <c r="N314" s="4" t="s">
        <v>4</v>
      </c>
      <c r="O314" s="5"/>
      <c r="P314" s="20"/>
      <c r="Q314" s="20"/>
      <c r="R314" s="25" t="s">
        <v>661</v>
      </c>
      <c r="S314" s="29">
        <v>41791</v>
      </c>
      <c r="T314" s="25" t="s">
        <v>647</v>
      </c>
      <c r="U314" s="35"/>
      <c r="V314" s="35"/>
      <c r="W314" s="35"/>
      <c r="X314" s="54" t="s">
        <v>49</v>
      </c>
      <c r="Y314" s="7"/>
      <c r="Z314" s="4">
        <v>259</v>
      </c>
      <c r="AA314" s="7" t="s">
        <v>150</v>
      </c>
      <c r="AB314" s="7" t="s">
        <v>1081</v>
      </c>
      <c r="AC314" s="4">
        <f t="shared" si="51"/>
        <v>1</v>
      </c>
      <c r="AD314" s="4">
        <f t="shared" si="52"/>
        <v>0</v>
      </c>
      <c r="AE314" s="4">
        <f t="shared" si="53"/>
        <v>0</v>
      </c>
      <c r="AF314" s="4">
        <f t="shared" si="54"/>
        <v>0</v>
      </c>
      <c r="AG314" s="4">
        <f t="shared" si="55"/>
        <v>0</v>
      </c>
      <c r="AH314" s="20" t="s">
        <v>661</v>
      </c>
      <c r="AI314" s="14" t="s">
        <v>204</v>
      </c>
      <c r="AJ314" s="14" t="s">
        <v>12</v>
      </c>
      <c r="AK314" s="4" t="s">
        <v>738</v>
      </c>
      <c r="AL314" s="4" t="s">
        <v>647</v>
      </c>
      <c r="AM314" s="47" t="s">
        <v>668</v>
      </c>
      <c r="AN314" s="7">
        <v>42217</v>
      </c>
      <c r="AO314" s="52">
        <f>(YEAR(AN314)-YEAR(G314))*12+(MONTH(AN314)-MONTH(G314))</f>
        <v>66</v>
      </c>
    </row>
    <row r="315" spans="1:46" s="4" customFormat="1" x14ac:dyDescent="0.35">
      <c r="A315" s="4" t="s">
        <v>1256</v>
      </c>
      <c r="B315" s="4" t="s">
        <v>12</v>
      </c>
      <c r="C315" s="4" t="s">
        <v>18</v>
      </c>
      <c r="D315" s="4" t="s">
        <v>205</v>
      </c>
      <c r="E315" s="4" t="s">
        <v>662</v>
      </c>
      <c r="F315" s="7">
        <v>39722</v>
      </c>
      <c r="G315" s="7">
        <v>40238</v>
      </c>
      <c r="H315" s="36">
        <f t="shared" si="49"/>
        <v>17</v>
      </c>
      <c r="I315" s="40" t="str">
        <f t="shared" si="50"/>
        <v>Early</v>
      </c>
      <c r="J315" s="47" t="s">
        <v>4</v>
      </c>
      <c r="K315" s="34"/>
      <c r="N315" s="4" t="s">
        <v>4</v>
      </c>
      <c r="O315" s="5"/>
      <c r="P315" s="20"/>
      <c r="Q315" s="20"/>
      <c r="R315" s="25" t="s">
        <v>661</v>
      </c>
      <c r="S315" s="29">
        <v>41760</v>
      </c>
      <c r="T315" s="25" t="s">
        <v>647</v>
      </c>
      <c r="U315" s="35"/>
      <c r="V315" s="35"/>
      <c r="W315" s="35"/>
      <c r="X315" s="54" t="s">
        <v>37</v>
      </c>
      <c r="Y315" s="7" t="s">
        <v>726</v>
      </c>
      <c r="Z315" s="4">
        <v>184</v>
      </c>
      <c r="AA315" s="7" t="s">
        <v>150</v>
      </c>
      <c r="AB315" s="7" t="s">
        <v>1081</v>
      </c>
      <c r="AC315" s="4">
        <f t="shared" si="51"/>
        <v>1</v>
      </c>
      <c r="AD315" s="4">
        <f t="shared" si="52"/>
        <v>0</v>
      </c>
      <c r="AE315" s="4">
        <f t="shared" si="53"/>
        <v>0</v>
      </c>
      <c r="AF315" s="4">
        <f t="shared" si="54"/>
        <v>0</v>
      </c>
      <c r="AG315" s="4">
        <f t="shared" si="55"/>
        <v>0</v>
      </c>
      <c r="AH315" s="20" t="s">
        <v>661</v>
      </c>
      <c r="AI315" s="14" t="s">
        <v>206</v>
      </c>
      <c r="AJ315" s="14" t="s">
        <v>12</v>
      </c>
      <c r="AK315" s="4" t="s">
        <v>739</v>
      </c>
      <c r="AL315" s="4" t="s">
        <v>661</v>
      </c>
      <c r="AM315" s="47" t="s">
        <v>668</v>
      </c>
      <c r="AN315" s="7">
        <v>42217</v>
      </c>
      <c r="AO315" s="52">
        <f>(YEAR(AN315)-YEAR(G315))*12+(MONTH(AN315)-MONTH(G315))</f>
        <v>65</v>
      </c>
    </row>
    <row r="316" spans="1:46" s="4" customFormat="1" x14ac:dyDescent="0.35">
      <c r="A316" s="4" t="s">
        <v>1256</v>
      </c>
      <c r="B316" s="4" t="s">
        <v>12</v>
      </c>
      <c r="C316" s="4" t="s">
        <v>19</v>
      </c>
      <c r="D316" s="4" t="s">
        <v>134</v>
      </c>
      <c r="E316" s="4" t="s">
        <v>662</v>
      </c>
      <c r="F316" s="7">
        <v>38657</v>
      </c>
      <c r="G316" s="7">
        <v>38808</v>
      </c>
      <c r="H316" s="36">
        <f t="shared" si="49"/>
        <v>5</v>
      </c>
      <c r="I316" s="40" t="str">
        <f t="shared" si="50"/>
        <v>Late</v>
      </c>
      <c r="J316" s="47" t="s">
        <v>4</v>
      </c>
      <c r="K316" s="34"/>
      <c r="N316" s="4" t="s">
        <v>4</v>
      </c>
      <c r="O316" s="5"/>
      <c r="P316" s="20"/>
      <c r="Q316" s="20"/>
      <c r="R316" s="25" t="s">
        <v>647</v>
      </c>
      <c r="S316" s="25"/>
      <c r="T316" s="25" t="s">
        <v>647</v>
      </c>
      <c r="U316" s="35"/>
      <c r="V316" s="35"/>
      <c r="W316" s="35"/>
      <c r="X316" s="54" t="s">
        <v>37</v>
      </c>
      <c r="Y316" s="7" t="s">
        <v>663</v>
      </c>
      <c r="Z316" s="4">
        <v>380</v>
      </c>
      <c r="AA316" s="7" t="s">
        <v>135</v>
      </c>
      <c r="AB316" s="7" t="s">
        <v>1081</v>
      </c>
      <c r="AC316" s="4">
        <f t="shared" si="51"/>
        <v>1</v>
      </c>
      <c r="AD316" s="4">
        <f t="shared" si="52"/>
        <v>0</v>
      </c>
      <c r="AE316" s="4">
        <f t="shared" si="53"/>
        <v>0</v>
      </c>
      <c r="AF316" s="4">
        <f t="shared" si="54"/>
        <v>0</v>
      </c>
      <c r="AG316" s="4">
        <f t="shared" si="55"/>
        <v>0</v>
      </c>
      <c r="AH316" s="20" t="s">
        <v>661</v>
      </c>
      <c r="AI316" s="14" t="s">
        <v>20</v>
      </c>
      <c r="AJ316" s="14" t="s">
        <v>12</v>
      </c>
      <c r="AK316" s="5"/>
      <c r="AL316" s="4" t="s">
        <v>647</v>
      </c>
      <c r="AM316" s="47" t="s">
        <v>673</v>
      </c>
      <c r="AN316" s="7">
        <v>42217</v>
      </c>
      <c r="AO316" s="52">
        <f>(YEAR(AN316)-YEAR(G316))*12+(MONTH(AN316)-MONTH(G316))</f>
        <v>112</v>
      </c>
    </row>
    <row r="317" spans="1:46" s="4" customFormat="1" x14ac:dyDescent="0.35">
      <c r="A317" s="4" t="s">
        <v>1256</v>
      </c>
      <c r="B317" s="4" t="s">
        <v>12</v>
      </c>
      <c r="C317" s="4" t="s">
        <v>21</v>
      </c>
      <c r="D317" s="4" t="s">
        <v>127</v>
      </c>
      <c r="E317" s="4" t="s">
        <v>657</v>
      </c>
      <c r="F317" s="7">
        <v>37865</v>
      </c>
      <c r="G317" s="7">
        <v>38261</v>
      </c>
      <c r="H317" s="36">
        <f t="shared" si="49"/>
        <v>13</v>
      </c>
      <c r="I317" s="40" t="str">
        <f t="shared" si="50"/>
        <v>Late</v>
      </c>
      <c r="J317" s="47" t="s">
        <v>4</v>
      </c>
      <c r="K317" s="34"/>
      <c r="N317" s="4" t="s">
        <v>4</v>
      </c>
      <c r="O317" s="5"/>
      <c r="P317" s="20"/>
      <c r="Q317" s="20"/>
      <c r="R317" s="25" t="s">
        <v>647</v>
      </c>
      <c r="S317" s="25"/>
      <c r="T317" s="25" t="s">
        <v>647</v>
      </c>
      <c r="U317" s="35"/>
      <c r="V317" s="35"/>
      <c r="W317" s="35"/>
      <c r="X317" s="54" t="s">
        <v>49</v>
      </c>
      <c r="Y317" s="7"/>
      <c r="Z317" s="4">
        <v>96</v>
      </c>
      <c r="AA317" s="7" t="s">
        <v>128</v>
      </c>
      <c r="AB317" s="7" t="s">
        <v>1082</v>
      </c>
      <c r="AC317" s="4">
        <f t="shared" si="51"/>
        <v>0</v>
      </c>
      <c r="AD317" s="4">
        <f t="shared" si="52"/>
        <v>0</v>
      </c>
      <c r="AE317" s="4">
        <f t="shared" si="53"/>
        <v>1</v>
      </c>
      <c r="AF317" s="4">
        <f t="shared" si="54"/>
        <v>0</v>
      </c>
      <c r="AG317" s="4">
        <f t="shared" si="55"/>
        <v>0</v>
      </c>
      <c r="AH317" s="20" t="s">
        <v>647</v>
      </c>
      <c r="AI317" s="14" t="s">
        <v>129</v>
      </c>
      <c r="AJ317" s="14" t="s">
        <v>1168</v>
      </c>
      <c r="AL317" s="4" t="s">
        <v>647</v>
      </c>
      <c r="AM317" s="47" t="s">
        <v>668</v>
      </c>
      <c r="AN317" s="7">
        <v>42217</v>
      </c>
      <c r="AO317" s="52">
        <f>(YEAR(AN317)-YEAR(G317))*12+(MONTH(AN317)-MONTH(G317))</f>
        <v>130</v>
      </c>
    </row>
    <row r="318" spans="1:46" s="4" customFormat="1" x14ac:dyDescent="0.35">
      <c r="A318" s="4" t="s">
        <v>1256</v>
      </c>
      <c r="B318" s="4" t="s">
        <v>12</v>
      </c>
      <c r="C318" s="4" t="s">
        <v>21</v>
      </c>
      <c r="D318" s="4" t="s">
        <v>130</v>
      </c>
      <c r="E318" s="4" t="s">
        <v>662</v>
      </c>
      <c r="F318" s="7">
        <v>39173</v>
      </c>
      <c r="G318" s="7">
        <v>39448</v>
      </c>
      <c r="H318" s="36">
        <f t="shared" si="49"/>
        <v>9</v>
      </c>
      <c r="I318" s="40" t="str">
        <f t="shared" si="50"/>
        <v>Late</v>
      </c>
      <c r="J318" s="47" t="s">
        <v>4</v>
      </c>
      <c r="K318" s="34"/>
      <c r="N318" s="4" t="s">
        <v>4</v>
      </c>
      <c r="O318" s="5"/>
      <c r="P318" s="20"/>
      <c r="Q318" s="20"/>
      <c r="R318" s="25" t="s">
        <v>647</v>
      </c>
      <c r="S318" s="25"/>
      <c r="T318" s="25" t="s">
        <v>647</v>
      </c>
      <c r="U318" s="35"/>
      <c r="V318" s="35"/>
      <c r="W318" s="35"/>
      <c r="X318" s="54" t="s">
        <v>49</v>
      </c>
      <c r="Y318" s="7"/>
      <c r="Z318" s="4">
        <v>604</v>
      </c>
      <c r="AA318" s="7" t="s">
        <v>118</v>
      </c>
      <c r="AB318" s="7" t="s">
        <v>1081</v>
      </c>
      <c r="AC318" s="4">
        <f t="shared" si="51"/>
        <v>1</v>
      </c>
      <c r="AD318" s="4">
        <f t="shared" si="52"/>
        <v>0</v>
      </c>
      <c r="AE318" s="4">
        <f t="shared" si="53"/>
        <v>0</v>
      </c>
      <c r="AF318" s="4">
        <f t="shared" si="54"/>
        <v>0</v>
      </c>
      <c r="AG318" s="4">
        <f t="shared" si="55"/>
        <v>0</v>
      </c>
      <c r="AH318" s="20" t="s">
        <v>661</v>
      </c>
      <c r="AI318" s="14" t="s">
        <v>15</v>
      </c>
      <c r="AJ318" s="14" t="s">
        <v>12</v>
      </c>
      <c r="AK318" s="4" t="s">
        <v>740</v>
      </c>
      <c r="AL318" s="4" t="s">
        <v>647</v>
      </c>
      <c r="AM318" s="47" t="s">
        <v>668</v>
      </c>
      <c r="AN318" s="7">
        <v>42217</v>
      </c>
      <c r="AO318" s="52">
        <f>(YEAR(AN318)-YEAR(G318))*12+(MONTH(AN318)-MONTH(G318))</f>
        <v>91</v>
      </c>
    </row>
    <row r="319" spans="1:46" s="4" customFormat="1" x14ac:dyDescent="0.35">
      <c r="A319" s="4" t="s">
        <v>1256</v>
      </c>
      <c r="B319" s="4" t="s">
        <v>12</v>
      </c>
      <c r="C319" s="4" t="s">
        <v>21</v>
      </c>
      <c r="D319" s="4" t="s">
        <v>131</v>
      </c>
      <c r="E319" s="4" t="s">
        <v>662</v>
      </c>
      <c r="F319" s="7">
        <v>39234</v>
      </c>
      <c r="G319" s="7">
        <v>39722</v>
      </c>
      <c r="H319" s="36">
        <f t="shared" si="49"/>
        <v>16</v>
      </c>
      <c r="I319" s="40" t="str">
        <f t="shared" si="50"/>
        <v>Early</v>
      </c>
      <c r="J319" s="47" t="s">
        <v>4</v>
      </c>
      <c r="K319" s="34"/>
      <c r="N319" s="4" t="s">
        <v>4</v>
      </c>
      <c r="O319" s="5"/>
      <c r="P319" s="20"/>
      <c r="Q319" s="20"/>
      <c r="R319" s="25" t="s">
        <v>647</v>
      </c>
      <c r="S319" s="25"/>
      <c r="T319" s="25" t="s">
        <v>647</v>
      </c>
      <c r="U319" s="35"/>
      <c r="V319" s="35"/>
      <c r="W319" s="35"/>
      <c r="X319" s="54" t="s">
        <v>49</v>
      </c>
      <c r="Y319" s="7"/>
      <c r="Z319" s="4">
        <v>848</v>
      </c>
      <c r="AA319" s="7" t="s">
        <v>118</v>
      </c>
      <c r="AB319" s="7" t="s">
        <v>1081</v>
      </c>
      <c r="AC319" s="4">
        <f t="shared" si="51"/>
        <v>1</v>
      </c>
      <c r="AD319" s="4">
        <f t="shared" si="52"/>
        <v>0</v>
      </c>
      <c r="AE319" s="4">
        <f t="shared" si="53"/>
        <v>0</v>
      </c>
      <c r="AF319" s="4">
        <f t="shared" si="54"/>
        <v>0</v>
      </c>
      <c r="AG319" s="4">
        <f t="shared" si="55"/>
        <v>0</v>
      </c>
      <c r="AH319" s="20" t="s">
        <v>661</v>
      </c>
      <c r="AI319" s="14" t="s">
        <v>15</v>
      </c>
      <c r="AJ319" s="14" t="s">
        <v>12</v>
      </c>
      <c r="AK319" s="4" t="s">
        <v>741</v>
      </c>
      <c r="AL319" s="4" t="s">
        <v>647</v>
      </c>
      <c r="AM319" s="47" t="s">
        <v>668</v>
      </c>
      <c r="AN319" s="7">
        <v>42217</v>
      </c>
      <c r="AO319" s="52">
        <f>(YEAR(AN319)-YEAR(G319))*12+(MONTH(AN319)-MONTH(G319))</f>
        <v>82</v>
      </c>
    </row>
    <row r="320" spans="1:46" s="4" customFormat="1" x14ac:dyDescent="0.35">
      <c r="A320" s="4" t="s">
        <v>1256</v>
      </c>
      <c r="B320" s="4" t="s">
        <v>12</v>
      </c>
      <c r="C320" s="4" t="s">
        <v>21</v>
      </c>
      <c r="D320" s="4" t="s">
        <v>132</v>
      </c>
      <c r="E320" s="4" t="s">
        <v>662</v>
      </c>
      <c r="F320" s="7">
        <v>39753</v>
      </c>
      <c r="G320" s="7">
        <v>39814</v>
      </c>
      <c r="H320" s="36">
        <f t="shared" si="49"/>
        <v>2</v>
      </c>
      <c r="I320" s="40" t="str">
        <f t="shared" si="50"/>
        <v>Early</v>
      </c>
      <c r="J320" s="47" t="s">
        <v>4</v>
      </c>
      <c r="K320" s="34"/>
      <c r="N320" s="4" t="s">
        <v>4</v>
      </c>
      <c r="O320" s="5"/>
      <c r="P320" s="20"/>
      <c r="Q320" s="20"/>
      <c r="R320" s="25" t="s">
        <v>647</v>
      </c>
      <c r="S320" s="25"/>
      <c r="T320" s="25" t="s">
        <v>647</v>
      </c>
      <c r="U320" s="35"/>
      <c r="V320" s="35"/>
      <c r="W320" s="35"/>
      <c r="X320" s="54" t="s">
        <v>37</v>
      </c>
      <c r="Y320" s="7" t="s">
        <v>744</v>
      </c>
      <c r="Z320" s="4">
        <v>33</v>
      </c>
      <c r="AA320" s="7" t="s">
        <v>118</v>
      </c>
      <c r="AB320" s="7" t="s">
        <v>1081</v>
      </c>
      <c r="AC320" s="4">
        <f t="shared" si="51"/>
        <v>1</v>
      </c>
      <c r="AD320" s="4">
        <f t="shared" si="52"/>
        <v>0</v>
      </c>
      <c r="AE320" s="4">
        <f t="shared" si="53"/>
        <v>0</v>
      </c>
      <c r="AF320" s="4">
        <f t="shared" si="54"/>
        <v>0</v>
      </c>
      <c r="AG320" s="4">
        <f t="shared" si="55"/>
        <v>0</v>
      </c>
      <c r="AH320" s="20" t="s">
        <v>661</v>
      </c>
      <c r="AI320" s="14" t="s">
        <v>15</v>
      </c>
      <c r="AJ320" s="14" t="s">
        <v>12</v>
      </c>
      <c r="AK320" s="4" t="s">
        <v>742</v>
      </c>
      <c r="AL320" s="4" t="s">
        <v>647</v>
      </c>
      <c r="AM320" s="47" t="s">
        <v>668</v>
      </c>
      <c r="AN320" s="7">
        <v>42217</v>
      </c>
      <c r="AO320" s="52">
        <f>(YEAR(AN320)-YEAR(G320))*12+(MONTH(AN320)-MONTH(G320))</f>
        <v>79</v>
      </c>
    </row>
    <row r="321" spans="1:41" s="4" customFormat="1" x14ac:dyDescent="0.35">
      <c r="A321" s="4" t="s">
        <v>1256</v>
      </c>
      <c r="B321" s="4" t="s">
        <v>12</v>
      </c>
      <c r="C321" s="4" t="s">
        <v>21</v>
      </c>
      <c r="D321" s="4" t="s">
        <v>133</v>
      </c>
      <c r="E321" s="4" t="s">
        <v>662</v>
      </c>
      <c r="F321" s="7">
        <v>39173</v>
      </c>
      <c r="G321" s="7">
        <v>39873</v>
      </c>
      <c r="H321" s="36">
        <f t="shared" si="49"/>
        <v>23</v>
      </c>
      <c r="I321" s="40" t="str">
        <f t="shared" si="50"/>
        <v>Early</v>
      </c>
      <c r="J321" s="47" t="s">
        <v>4</v>
      </c>
      <c r="K321" s="34"/>
      <c r="N321" s="4" t="s">
        <v>4</v>
      </c>
      <c r="O321" s="5"/>
      <c r="P321" s="20"/>
      <c r="Q321" s="20"/>
      <c r="R321" s="25" t="s">
        <v>647</v>
      </c>
      <c r="S321" s="25"/>
      <c r="T321" s="25" t="s">
        <v>647</v>
      </c>
      <c r="U321" s="35"/>
      <c r="V321" s="35"/>
      <c r="W321" s="35"/>
      <c r="X321" s="54" t="s">
        <v>37</v>
      </c>
      <c r="Y321" s="7" t="s">
        <v>744</v>
      </c>
      <c r="Z321" s="4">
        <v>1847</v>
      </c>
      <c r="AA321" s="7" t="s">
        <v>118</v>
      </c>
      <c r="AB321" s="7" t="s">
        <v>1081</v>
      </c>
      <c r="AC321" s="4">
        <f t="shared" si="51"/>
        <v>1</v>
      </c>
      <c r="AD321" s="4">
        <f t="shared" si="52"/>
        <v>0</v>
      </c>
      <c r="AE321" s="4">
        <f t="shared" si="53"/>
        <v>0</v>
      </c>
      <c r="AF321" s="4">
        <f t="shared" si="54"/>
        <v>0</v>
      </c>
      <c r="AG321" s="4">
        <f t="shared" si="55"/>
        <v>0</v>
      </c>
      <c r="AH321" s="20" t="s">
        <v>661</v>
      </c>
      <c r="AI321" s="14" t="s">
        <v>15</v>
      </c>
      <c r="AJ321" s="14" t="s">
        <v>12</v>
      </c>
      <c r="AK321" s="4" t="s">
        <v>743</v>
      </c>
      <c r="AL321" s="4" t="s">
        <v>647</v>
      </c>
      <c r="AM321" s="47" t="s">
        <v>668</v>
      </c>
      <c r="AN321" s="7">
        <v>42217</v>
      </c>
      <c r="AO321" s="52">
        <f>(YEAR(AN321)-YEAR(G321))*12+(MONTH(AN321)-MONTH(G321))</f>
        <v>77</v>
      </c>
    </row>
    <row r="322" spans="1:41" s="4" customFormat="1" x14ac:dyDescent="0.35">
      <c r="A322" s="4" t="s">
        <v>1256</v>
      </c>
      <c r="B322" s="12" t="s">
        <v>8</v>
      </c>
      <c r="C322" s="12" t="s">
        <v>9</v>
      </c>
      <c r="D322" s="12" t="s">
        <v>207</v>
      </c>
      <c r="E322" s="12" t="s">
        <v>38</v>
      </c>
      <c r="F322" s="8">
        <v>37316</v>
      </c>
      <c r="G322" s="8">
        <v>38565</v>
      </c>
      <c r="H322" s="36">
        <f t="shared" si="49"/>
        <v>41</v>
      </c>
      <c r="I322" s="40" t="str">
        <f t="shared" si="50"/>
        <v>Late</v>
      </c>
      <c r="J322" s="49" t="s">
        <v>1161</v>
      </c>
      <c r="K322" s="38">
        <v>0</v>
      </c>
      <c r="L322" s="12" t="s">
        <v>661</v>
      </c>
      <c r="M322" s="12" t="s">
        <v>675</v>
      </c>
      <c r="N322" s="12">
        <v>17881719</v>
      </c>
      <c r="O322" s="8">
        <v>39356</v>
      </c>
      <c r="P322" s="20">
        <f>(YEAR(O322)-YEAR(G322))*12+(MONTH(O322)-MONTH(G322))</f>
        <v>26</v>
      </c>
      <c r="Q322" s="20">
        <f>(YEAR(O322)-YEAR(G322))*12+(MONTH(O322)-MONTH(G322))</f>
        <v>26</v>
      </c>
      <c r="R322" s="32" t="s">
        <v>647</v>
      </c>
      <c r="S322" s="32"/>
      <c r="T322" s="25" t="s">
        <v>647</v>
      </c>
      <c r="U322" s="43"/>
      <c r="V322" s="43">
        <v>806</v>
      </c>
      <c r="W322" s="43">
        <v>806</v>
      </c>
      <c r="X322" s="55" t="s">
        <v>37</v>
      </c>
      <c r="Y322" s="8" t="s">
        <v>208</v>
      </c>
      <c r="Z322" s="12">
        <v>806</v>
      </c>
      <c r="AA322" s="8" t="s">
        <v>209</v>
      </c>
      <c r="AB322" s="8" t="s">
        <v>1086</v>
      </c>
      <c r="AC322" s="4">
        <v>1</v>
      </c>
      <c r="AD322" s="4">
        <f t="shared" si="52"/>
        <v>0</v>
      </c>
      <c r="AE322" s="4">
        <f t="shared" si="53"/>
        <v>0</v>
      </c>
      <c r="AF322" s="4">
        <f t="shared" si="54"/>
        <v>0</v>
      </c>
      <c r="AG322" s="4">
        <v>1</v>
      </c>
      <c r="AH322" s="22" t="s">
        <v>647</v>
      </c>
      <c r="AI322" s="15" t="s">
        <v>159</v>
      </c>
      <c r="AJ322" s="15" t="s">
        <v>8</v>
      </c>
      <c r="AK322" s="13"/>
      <c r="AL322" s="12" t="s">
        <v>647</v>
      </c>
      <c r="AM322" s="49" t="s">
        <v>673</v>
      </c>
      <c r="AN322" s="7">
        <v>42217</v>
      </c>
      <c r="AO322" s="52">
        <f>(YEAR(AN322)-YEAR(G322))*12+(MONTH(AN322)-MONTH(G322))</f>
        <v>120</v>
      </c>
    </row>
    <row r="323" spans="1:41" s="4" customFormat="1" x14ac:dyDescent="0.35">
      <c r="A323" s="4" t="s">
        <v>1256</v>
      </c>
      <c r="B323" s="12" t="s">
        <v>8</v>
      </c>
      <c r="C323" s="12" t="s">
        <v>1187</v>
      </c>
      <c r="D323" s="12" t="s">
        <v>335</v>
      </c>
      <c r="E323" s="12" t="s">
        <v>659</v>
      </c>
      <c r="F323" s="8">
        <v>39356</v>
      </c>
      <c r="G323" s="8">
        <v>39417</v>
      </c>
      <c r="H323" s="36">
        <f t="shared" si="49"/>
        <v>2</v>
      </c>
      <c r="I323" s="40" t="str">
        <f t="shared" si="50"/>
        <v>Late</v>
      </c>
      <c r="J323" s="49" t="s">
        <v>1161</v>
      </c>
      <c r="K323" s="38">
        <v>2</v>
      </c>
      <c r="L323" s="12"/>
      <c r="M323" s="12" t="s">
        <v>750</v>
      </c>
      <c r="N323" s="12">
        <v>23248072</v>
      </c>
      <c r="O323" s="8">
        <v>41306</v>
      </c>
      <c r="P323" s="20">
        <f>(YEAR(O323)-YEAR(G323))*12+(MONTH(O323)-MONTH(G323))</f>
        <v>62</v>
      </c>
      <c r="Q323" s="20">
        <f>(YEAR(O323)-YEAR(G323))*12+(MONTH(O323)-MONTH(G323))</f>
        <v>62</v>
      </c>
      <c r="R323" s="32" t="s">
        <v>661</v>
      </c>
      <c r="S323" s="37">
        <v>41974</v>
      </c>
      <c r="T323" s="25" t="s">
        <v>647</v>
      </c>
      <c r="U323" s="43"/>
      <c r="V323" s="43">
        <v>64</v>
      </c>
      <c r="W323" s="43">
        <v>64</v>
      </c>
      <c r="X323" s="55" t="s">
        <v>49</v>
      </c>
      <c r="Y323" s="8"/>
      <c r="Z323" s="12">
        <v>64</v>
      </c>
      <c r="AA323" s="8" t="s">
        <v>337</v>
      </c>
      <c r="AB323" s="8" t="s">
        <v>1081</v>
      </c>
      <c r="AC323" s="4">
        <f t="shared" si="51"/>
        <v>1</v>
      </c>
      <c r="AD323" s="4">
        <f t="shared" si="52"/>
        <v>0</v>
      </c>
      <c r="AE323" s="4">
        <f t="shared" si="53"/>
        <v>0</v>
      </c>
      <c r="AF323" s="4">
        <f t="shared" si="54"/>
        <v>0</v>
      </c>
      <c r="AG323" s="4">
        <f t="shared" si="55"/>
        <v>0</v>
      </c>
      <c r="AH323" s="22" t="s">
        <v>661</v>
      </c>
      <c r="AI323" s="15" t="s">
        <v>745</v>
      </c>
      <c r="AJ323" s="15" t="s">
        <v>660</v>
      </c>
      <c r="AK323" s="13"/>
      <c r="AL323" s="12" t="s">
        <v>647</v>
      </c>
      <c r="AM323" s="49" t="s">
        <v>668</v>
      </c>
      <c r="AN323" s="7">
        <v>42217</v>
      </c>
      <c r="AO323" s="52">
        <f>(YEAR(AN323)-YEAR(G323))*12+(MONTH(AN323)-MONTH(G323))</f>
        <v>92</v>
      </c>
    </row>
    <row r="324" spans="1:41" s="4" customFormat="1" x14ac:dyDescent="0.35">
      <c r="A324" s="4" t="s">
        <v>1256</v>
      </c>
      <c r="B324" s="12" t="s">
        <v>8</v>
      </c>
      <c r="C324" s="12" t="s">
        <v>1187</v>
      </c>
      <c r="D324" s="12" t="s">
        <v>338</v>
      </c>
      <c r="E324" s="12" t="s">
        <v>659</v>
      </c>
      <c r="F324" s="8">
        <v>39569</v>
      </c>
      <c r="G324" s="8">
        <v>39600</v>
      </c>
      <c r="H324" s="36">
        <f t="shared" si="49"/>
        <v>1</v>
      </c>
      <c r="I324" s="40" t="str">
        <f t="shared" si="50"/>
        <v>Late</v>
      </c>
      <c r="J324" s="49" t="s">
        <v>1161</v>
      </c>
      <c r="K324" s="38">
        <v>2</v>
      </c>
      <c r="L324" s="12"/>
      <c r="M324" s="12" t="s">
        <v>750</v>
      </c>
      <c r="N324" s="12">
        <v>23248072</v>
      </c>
      <c r="O324" s="8">
        <v>41306</v>
      </c>
      <c r="P324" s="20">
        <f>(YEAR(O324)-YEAR(G324))*12+(MONTH(O324)-MONTH(G324))</f>
        <v>56</v>
      </c>
      <c r="Q324" s="20">
        <f>(YEAR(O324)-YEAR(G324))*12+(MONTH(O324)-MONTH(G324))</f>
        <v>56</v>
      </c>
      <c r="R324" s="32" t="s">
        <v>661</v>
      </c>
      <c r="S324" s="10">
        <v>41974</v>
      </c>
      <c r="T324" s="25" t="s">
        <v>647</v>
      </c>
      <c r="U324" s="43"/>
      <c r="V324" s="43">
        <v>12</v>
      </c>
      <c r="W324" s="43">
        <v>12</v>
      </c>
      <c r="X324" s="55" t="s">
        <v>49</v>
      </c>
      <c r="Y324" s="8"/>
      <c r="Z324" s="12">
        <v>12</v>
      </c>
      <c r="AA324" s="8" t="s">
        <v>337</v>
      </c>
      <c r="AB324" s="8" t="s">
        <v>1081</v>
      </c>
      <c r="AC324" s="4">
        <f t="shared" si="51"/>
        <v>1</v>
      </c>
      <c r="AD324" s="4">
        <f t="shared" si="52"/>
        <v>0</v>
      </c>
      <c r="AE324" s="4">
        <f t="shared" si="53"/>
        <v>0</v>
      </c>
      <c r="AF324" s="4">
        <f t="shared" si="54"/>
        <v>0</v>
      </c>
      <c r="AG324" s="4">
        <f t="shared" si="55"/>
        <v>0</v>
      </c>
      <c r="AH324" s="22" t="s">
        <v>661</v>
      </c>
      <c r="AI324" s="15" t="s">
        <v>746</v>
      </c>
      <c r="AJ324" s="15" t="s">
        <v>660</v>
      </c>
      <c r="AK324" s="13"/>
      <c r="AL324" s="12" t="s">
        <v>647</v>
      </c>
      <c r="AM324" s="49" t="s">
        <v>668</v>
      </c>
      <c r="AN324" s="7">
        <v>42217</v>
      </c>
      <c r="AO324" s="52">
        <f>(YEAR(AN324)-YEAR(G324))*12+(MONTH(AN324)-MONTH(G324))</f>
        <v>86</v>
      </c>
    </row>
    <row r="325" spans="1:41" s="4" customFormat="1" x14ac:dyDescent="0.35">
      <c r="A325" s="4" t="s">
        <v>1256</v>
      </c>
      <c r="B325" s="12" t="s">
        <v>8</v>
      </c>
      <c r="C325" s="12" t="s">
        <v>1187</v>
      </c>
      <c r="D325" s="12" t="s">
        <v>336</v>
      </c>
      <c r="E325" s="12" t="s">
        <v>659</v>
      </c>
      <c r="F325" s="8">
        <v>39539</v>
      </c>
      <c r="G325" s="8">
        <v>39692</v>
      </c>
      <c r="H325" s="36">
        <f t="shared" si="49"/>
        <v>5</v>
      </c>
      <c r="I325" s="40" t="str">
        <f t="shared" si="50"/>
        <v>Late</v>
      </c>
      <c r="J325" s="49" t="s">
        <v>1161</v>
      </c>
      <c r="K325" s="38">
        <v>2</v>
      </c>
      <c r="L325" s="12"/>
      <c r="M325" s="12" t="s">
        <v>751</v>
      </c>
      <c r="N325" s="12">
        <v>23336248</v>
      </c>
      <c r="O325" s="8">
        <v>41579</v>
      </c>
      <c r="P325" s="20">
        <f>(YEAR(O325)-YEAR(G325))*12+(MONTH(O325)-MONTH(G325))</f>
        <v>62</v>
      </c>
      <c r="Q325" s="20">
        <f>(YEAR(O325)-YEAR(G325))*12+(MONTH(O325)-MONTH(G325))</f>
        <v>62</v>
      </c>
      <c r="R325" s="32" t="s">
        <v>661</v>
      </c>
      <c r="S325" s="10">
        <v>41974</v>
      </c>
      <c r="T325" s="25" t="s">
        <v>647</v>
      </c>
      <c r="U325" s="43"/>
      <c r="V325" s="43">
        <v>34</v>
      </c>
      <c r="W325" s="43">
        <v>34</v>
      </c>
      <c r="X325" s="55" t="s">
        <v>49</v>
      </c>
      <c r="Y325" s="8"/>
      <c r="Z325" s="12">
        <v>34</v>
      </c>
      <c r="AA325" s="8" t="s">
        <v>337</v>
      </c>
      <c r="AB325" s="8" t="s">
        <v>1081</v>
      </c>
      <c r="AC325" s="4">
        <f t="shared" si="51"/>
        <v>1</v>
      </c>
      <c r="AD325" s="4">
        <f t="shared" si="52"/>
        <v>0</v>
      </c>
      <c r="AE325" s="4">
        <f t="shared" si="53"/>
        <v>0</v>
      </c>
      <c r="AF325" s="4">
        <f t="shared" si="54"/>
        <v>0</v>
      </c>
      <c r="AG325" s="4">
        <f t="shared" si="55"/>
        <v>0</v>
      </c>
      <c r="AH325" s="22" t="s">
        <v>661</v>
      </c>
      <c r="AI325" s="15" t="s">
        <v>747</v>
      </c>
      <c r="AJ325" s="15" t="s">
        <v>660</v>
      </c>
      <c r="AK325" s="13"/>
      <c r="AL325" s="12" t="s">
        <v>647</v>
      </c>
      <c r="AM325" s="49" t="s">
        <v>668</v>
      </c>
      <c r="AN325" s="7">
        <v>42217</v>
      </c>
      <c r="AO325" s="52">
        <f>(YEAR(AN325)-YEAR(G325))*12+(MONTH(AN325)-MONTH(G325))</f>
        <v>83</v>
      </c>
    </row>
    <row r="326" spans="1:41" s="4" customFormat="1" x14ac:dyDescent="0.35">
      <c r="A326" s="4" t="s">
        <v>1256</v>
      </c>
      <c r="B326" s="12" t="s">
        <v>8</v>
      </c>
      <c r="C326" s="12" t="s">
        <v>1187</v>
      </c>
      <c r="D326" s="12" t="s">
        <v>340</v>
      </c>
      <c r="E326" s="12" t="s">
        <v>659</v>
      </c>
      <c r="F326" s="8">
        <v>39692</v>
      </c>
      <c r="G326" s="8">
        <v>39753</v>
      </c>
      <c r="H326" s="36">
        <f t="shared" si="49"/>
        <v>2</v>
      </c>
      <c r="I326" s="40" t="str">
        <f t="shared" si="50"/>
        <v>Early</v>
      </c>
      <c r="J326" s="49" t="s">
        <v>4</v>
      </c>
      <c r="K326" s="38"/>
      <c r="L326" s="12"/>
      <c r="M326" s="12"/>
      <c r="N326" s="12" t="s">
        <v>4</v>
      </c>
      <c r="O326" s="13"/>
      <c r="P326" s="20"/>
      <c r="Q326" s="20"/>
      <c r="R326" s="32" t="s">
        <v>661</v>
      </c>
      <c r="S326" s="10">
        <v>42005</v>
      </c>
      <c r="T326" s="25" t="s">
        <v>647</v>
      </c>
      <c r="U326" s="43"/>
      <c r="V326" s="43"/>
      <c r="W326" s="43"/>
      <c r="X326" s="55" t="s">
        <v>49</v>
      </c>
      <c r="Y326" s="8"/>
      <c r="Z326" s="12">
        <v>16</v>
      </c>
      <c r="AA326" s="8" t="s">
        <v>337</v>
      </c>
      <c r="AB326" s="8" t="s">
        <v>1081</v>
      </c>
      <c r="AC326" s="4">
        <f t="shared" si="51"/>
        <v>1</v>
      </c>
      <c r="AD326" s="4">
        <f t="shared" si="52"/>
        <v>0</v>
      </c>
      <c r="AE326" s="4">
        <f t="shared" si="53"/>
        <v>0</v>
      </c>
      <c r="AF326" s="4">
        <f t="shared" si="54"/>
        <v>0</v>
      </c>
      <c r="AG326" s="4">
        <f t="shared" si="55"/>
        <v>0</v>
      </c>
      <c r="AH326" s="22" t="s">
        <v>661</v>
      </c>
      <c r="AI326" s="15" t="s">
        <v>748</v>
      </c>
      <c r="AJ326" s="15" t="s">
        <v>660</v>
      </c>
      <c r="AK326" s="13"/>
      <c r="AL326" s="12" t="s">
        <v>647</v>
      </c>
      <c r="AM326" s="47" t="s">
        <v>668</v>
      </c>
      <c r="AN326" s="7">
        <v>42217</v>
      </c>
      <c r="AO326" s="52">
        <f>(YEAR(AN326)-YEAR(G326))*12+(MONTH(AN326)-MONTH(G326))</f>
        <v>81</v>
      </c>
    </row>
    <row r="327" spans="1:41" s="4" customFormat="1" x14ac:dyDescent="0.35">
      <c r="A327" s="4" t="s">
        <v>1256</v>
      </c>
      <c r="B327" s="12" t="s">
        <v>8</v>
      </c>
      <c r="C327" s="12" t="s">
        <v>1187</v>
      </c>
      <c r="D327" s="12" t="s">
        <v>339</v>
      </c>
      <c r="E327" s="12" t="s">
        <v>659</v>
      </c>
      <c r="F327" s="8">
        <v>39692</v>
      </c>
      <c r="G327" s="8">
        <v>39783</v>
      </c>
      <c r="H327" s="36">
        <f t="shared" si="49"/>
        <v>3</v>
      </c>
      <c r="I327" s="40" t="str">
        <f t="shared" si="50"/>
        <v>Early</v>
      </c>
      <c r="J327" s="49" t="s">
        <v>4</v>
      </c>
      <c r="K327" s="38"/>
      <c r="L327" s="12"/>
      <c r="M327" s="12"/>
      <c r="N327" s="12" t="s">
        <v>4</v>
      </c>
      <c r="O327" s="13"/>
      <c r="P327" s="20"/>
      <c r="Q327" s="20"/>
      <c r="R327" s="32" t="s">
        <v>661</v>
      </c>
      <c r="S327" s="10">
        <v>42005</v>
      </c>
      <c r="T327" s="25" t="s">
        <v>647</v>
      </c>
      <c r="U327" s="43"/>
      <c r="V327" s="43"/>
      <c r="W327" s="43"/>
      <c r="X327" s="55" t="s">
        <v>49</v>
      </c>
      <c r="Y327" s="8"/>
      <c r="Z327" s="12">
        <v>16</v>
      </c>
      <c r="AA327" s="8" t="s">
        <v>337</v>
      </c>
      <c r="AB327" s="8" t="s">
        <v>1081</v>
      </c>
      <c r="AC327" s="4">
        <f t="shared" si="51"/>
        <v>1</v>
      </c>
      <c r="AD327" s="4">
        <f t="shared" si="52"/>
        <v>0</v>
      </c>
      <c r="AE327" s="4">
        <f t="shared" si="53"/>
        <v>0</v>
      </c>
      <c r="AF327" s="4">
        <f t="shared" si="54"/>
        <v>0</v>
      </c>
      <c r="AG327" s="4">
        <f t="shared" si="55"/>
        <v>0</v>
      </c>
      <c r="AH327" s="22" t="s">
        <v>661</v>
      </c>
      <c r="AI327" s="15" t="s">
        <v>748</v>
      </c>
      <c r="AJ327" s="15" t="s">
        <v>660</v>
      </c>
      <c r="AK327" s="13"/>
      <c r="AL327" s="12" t="s">
        <v>647</v>
      </c>
      <c r="AM327" s="47" t="s">
        <v>668</v>
      </c>
      <c r="AN327" s="7">
        <v>42217</v>
      </c>
      <c r="AO327" s="52">
        <f>(YEAR(AN327)-YEAR(G327))*12+(MONTH(AN327)-MONTH(G327))</f>
        <v>80</v>
      </c>
    </row>
    <row r="328" spans="1:41" s="4" customFormat="1" x14ac:dyDescent="0.35">
      <c r="A328" s="4" t="s">
        <v>1256</v>
      </c>
      <c r="B328" s="12" t="s">
        <v>8</v>
      </c>
      <c r="C328" s="12" t="s">
        <v>1187</v>
      </c>
      <c r="D328" s="4" t="s">
        <v>341</v>
      </c>
      <c r="E328" s="4" t="s">
        <v>659</v>
      </c>
      <c r="F328" s="7">
        <v>39722</v>
      </c>
      <c r="G328" s="7">
        <v>39814</v>
      </c>
      <c r="H328" s="36">
        <f t="shared" si="49"/>
        <v>3</v>
      </c>
      <c r="I328" s="40" t="str">
        <f t="shared" si="50"/>
        <v>Early</v>
      </c>
      <c r="J328" s="47" t="s">
        <v>4</v>
      </c>
      <c r="K328" s="34"/>
      <c r="N328" s="4" t="s">
        <v>4</v>
      </c>
      <c r="P328" s="20"/>
      <c r="Q328" s="20"/>
      <c r="R328" s="25" t="s">
        <v>661</v>
      </c>
      <c r="S328" s="30">
        <v>42005</v>
      </c>
      <c r="T328" s="25" t="s">
        <v>647</v>
      </c>
      <c r="U328" s="35"/>
      <c r="V328" s="35"/>
      <c r="W328" s="35"/>
      <c r="X328" s="54" t="s">
        <v>49</v>
      </c>
      <c r="Y328" s="7"/>
      <c r="Z328" s="4">
        <v>24</v>
      </c>
      <c r="AA328" s="8" t="s">
        <v>337</v>
      </c>
      <c r="AB328" s="8" t="s">
        <v>1081</v>
      </c>
      <c r="AC328" s="4">
        <f t="shared" si="51"/>
        <v>1</v>
      </c>
      <c r="AD328" s="4">
        <f t="shared" si="52"/>
        <v>0</v>
      </c>
      <c r="AE328" s="4">
        <f t="shared" si="53"/>
        <v>0</v>
      </c>
      <c r="AF328" s="4">
        <f t="shared" si="54"/>
        <v>0</v>
      </c>
      <c r="AG328" s="4">
        <f t="shared" si="55"/>
        <v>0</v>
      </c>
      <c r="AH328" s="22" t="s">
        <v>661</v>
      </c>
      <c r="AI328" s="18" t="s">
        <v>745</v>
      </c>
      <c r="AJ328" s="18" t="s">
        <v>660</v>
      </c>
      <c r="AL328" s="4" t="s">
        <v>647</v>
      </c>
      <c r="AM328" s="47" t="s">
        <v>668</v>
      </c>
      <c r="AN328" s="7">
        <v>42217</v>
      </c>
      <c r="AO328" s="52">
        <f>(YEAR(AN328)-YEAR(G328))*12+(MONTH(AN328)-MONTH(G328))</f>
        <v>79</v>
      </c>
    </row>
    <row r="329" spans="1:41" s="4" customFormat="1" x14ac:dyDescent="0.35">
      <c r="A329" s="4" t="s">
        <v>1256</v>
      </c>
      <c r="B329" s="12" t="s">
        <v>8</v>
      </c>
      <c r="C329" s="12" t="s">
        <v>1187</v>
      </c>
      <c r="D329" s="12" t="s">
        <v>342</v>
      </c>
      <c r="E329" s="12" t="s">
        <v>659</v>
      </c>
      <c r="F329" s="8">
        <v>39722</v>
      </c>
      <c r="G329" s="8">
        <v>39814</v>
      </c>
      <c r="H329" s="36">
        <f t="shared" si="49"/>
        <v>3</v>
      </c>
      <c r="I329" s="40" t="str">
        <f t="shared" si="50"/>
        <v>Early</v>
      </c>
      <c r="J329" s="49" t="s">
        <v>4</v>
      </c>
      <c r="K329" s="38"/>
      <c r="L329" s="12"/>
      <c r="M329" s="12"/>
      <c r="N329" s="12" t="s">
        <v>4</v>
      </c>
      <c r="O329" s="13"/>
      <c r="P329" s="20"/>
      <c r="Q329" s="20"/>
      <c r="R329" s="32" t="s">
        <v>661</v>
      </c>
      <c r="S329" s="30">
        <v>42005</v>
      </c>
      <c r="T329" s="25" t="s">
        <v>647</v>
      </c>
      <c r="U329" s="43"/>
      <c r="V329" s="43"/>
      <c r="W329" s="43"/>
      <c r="X329" s="55" t="s">
        <v>49</v>
      </c>
      <c r="Y329" s="8"/>
      <c r="Z329" s="12">
        <v>12</v>
      </c>
      <c r="AA329" s="8" t="s">
        <v>337</v>
      </c>
      <c r="AB329" s="8" t="s">
        <v>1081</v>
      </c>
      <c r="AC329" s="4">
        <f t="shared" si="51"/>
        <v>1</v>
      </c>
      <c r="AD329" s="4">
        <f t="shared" si="52"/>
        <v>0</v>
      </c>
      <c r="AE329" s="4">
        <f t="shared" si="53"/>
        <v>0</v>
      </c>
      <c r="AF329" s="4">
        <f t="shared" si="54"/>
        <v>0</v>
      </c>
      <c r="AG329" s="4">
        <f t="shared" si="55"/>
        <v>0</v>
      </c>
      <c r="AH329" s="22" t="s">
        <v>661</v>
      </c>
      <c r="AI329" s="15" t="s">
        <v>748</v>
      </c>
      <c r="AJ329" s="15" t="s">
        <v>660</v>
      </c>
      <c r="AK329" s="13"/>
      <c r="AL329" s="12" t="s">
        <v>647</v>
      </c>
      <c r="AM329" s="47" t="s">
        <v>668</v>
      </c>
      <c r="AN329" s="7">
        <v>42217</v>
      </c>
      <c r="AO329" s="52">
        <f>(YEAR(AN329)-YEAR(G329))*12+(MONTH(AN329)-MONTH(G329))</f>
        <v>79</v>
      </c>
    </row>
    <row r="330" spans="1:41" s="4" customFormat="1" x14ac:dyDescent="0.35">
      <c r="A330" s="4" t="s">
        <v>1256</v>
      </c>
      <c r="B330" s="12" t="s">
        <v>8</v>
      </c>
      <c r="C330" s="12" t="s">
        <v>1187</v>
      </c>
      <c r="D330" s="12" t="s">
        <v>343</v>
      </c>
      <c r="E330" s="12" t="s">
        <v>659</v>
      </c>
      <c r="F330" s="8">
        <v>39814</v>
      </c>
      <c r="G330" s="8">
        <v>39934</v>
      </c>
      <c r="H330" s="36">
        <f t="shared" si="49"/>
        <v>4</v>
      </c>
      <c r="I330" s="40" t="str">
        <f t="shared" si="50"/>
        <v>Early</v>
      </c>
      <c r="J330" s="49" t="s">
        <v>4</v>
      </c>
      <c r="K330" s="38"/>
      <c r="L330" s="12"/>
      <c r="M330" s="12"/>
      <c r="N330" s="12" t="s">
        <v>4</v>
      </c>
      <c r="O330" s="13"/>
      <c r="P330" s="20"/>
      <c r="Q330" s="20"/>
      <c r="R330" s="32" t="s">
        <v>661</v>
      </c>
      <c r="S330" s="10">
        <v>42005</v>
      </c>
      <c r="T330" s="25" t="s">
        <v>647</v>
      </c>
      <c r="U330" s="43"/>
      <c r="V330" s="43"/>
      <c r="W330" s="43"/>
      <c r="X330" s="55" t="s">
        <v>49</v>
      </c>
      <c r="Y330" s="8"/>
      <c r="Z330" s="12">
        <v>22</v>
      </c>
      <c r="AA330" s="8" t="s">
        <v>337</v>
      </c>
      <c r="AB330" s="8" t="s">
        <v>1081</v>
      </c>
      <c r="AC330" s="4">
        <f t="shared" si="51"/>
        <v>1</v>
      </c>
      <c r="AD330" s="4">
        <f t="shared" si="52"/>
        <v>0</v>
      </c>
      <c r="AE330" s="4">
        <f t="shared" si="53"/>
        <v>0</v>
      </c>
      <c r="AF330" s="4">
        <f t="shared" si="54"/>
        <v>0</v>
      </c>
      <c r="AG330" s="4">
        <f t="shared" si="55"/>
        <v>0</v>
      </c>
      <c r="AH330" s="22" t="s">
        <v>661</v>
      </c>
      <c r="AI330" s="15" t="s">
        <v>748</v>
      </c>
      <c r="AJ330" s="15" t="s">
        <v>660</v>
      </c>
      <c r="AK330" s="13"/>
      <c r="AL330" s="12" t="s">
        <v>647</v>
      </c>
      <c r="AM330" s="47" t="s">
        <v>668</v>
      </c>
      <c r="AN330" s="7">
        <v>42217</v>
      </c>
      <c r="AO330" s="52">
        <f>(YEAR(AN330)-YEAR(G330))*12+(MONTH(AN330)-MONTH(G330))</f>
        <v>75</v>
      </c>
    </row>
    <row r="331" spans="1:41" s="4" customFormat="1" x14ac:dyDescent="0.35">
      <c r="A331" s="4" t="s">
        <v>1256</v>
      </c>
      <c r="B331" s="12" t="s">
        <v>8</v>
      </c>
      <c r="C331" s="12" t="s">
        <v>1187</v>
      </c>
      <c r="D331" s="12" t="s">
        <v>344</v>
      </c>
      <c r="E331" s="12" t="s">
        <v>659</v>
      </c>
      <c r="F331" s="8">
        <v>39934</v>
      </c>
      <c r="G331" s="8">
        <v>39965</v>
      </c>
      <c r="H331" s="36">
        <f t="shared" si="49"/>
        <v>1</v>
      </c>
      <c r="I331" s="40" t="str">
        <f t="shared" si="50"/>
        <v>Early</v>
      </c>
      <c r="J331" s="49" t="s">
        <v>4</v>
      </c>
      <c r="K331" s="38"/>
      <c r="L331" s="12"/>
      <c r="M331" s="12"/>
      <c r="N331" s="12" t="s">
        <v>4</v>
      </c>
      <c r="O331" s="13"/>
      <c r="P331" s="20"/>
      <c r="Q331" s="20"/>
      <c r="R331" s="32" t="s">
        <v>661</v>
      </c>
      <c r="S331" s="10">
        <v>41974</v>
      </c>
      <c r="T331" s="25" t="s">
        <v>647</v>
      </c>
      <c r="U331" s="43"/>
      <c r="V331" s="43"/>
      <c r="W331" s="43"/>
      <c r="X331" s="55" t="s">
        <v>49</v>
      </c>
      <c r="Y331" s="8"/>
      <c r="Z331" s="12">
        <v>4</v>
      </c>
      <c r="AA331" s="8" t="s">
        <v>337</v>
      </c>
      <c r="AB331" s="8" t="s">
        <v>1081</v>
      </c>
      <c r="AC331" s="4">
        <f t="shared" si="51"/>
        <v>1</v>
      </c>
      <c r="AD331" s="4">
        <f t="shared" si="52"/>
        <v>0</v>
      </c>
      <c r="AE331" s="4">
        <f t="shared" si="53"/>
        <v>0</v>
      </c>
      <c r="AF331" s="4">
        <f t="shared" si="54"/>
        <v>0</v>
      </c>
      <c r="AG331" s="4">
        <f t="shared" si="55"/>
        <v>0</v>
      </c>
      <c r="AH331" s="22" t="s">
        <v>661</v>
      </c>
      <c r="AI331" s="18" t="s">
        <v>745</v>
      </c>
      <c r="AJ331" s="18" t="s">
        <v>660</v>
      </c>
      <c r="AK331" s="13"/>
      <c r="AL331" s="12" t="s">
        <v>647</v>
      </c>
      <c r="AM331" s="47" t="s">
        <v>668</v>
      </c>
      <c r="AN331" s="7">
        <v>42217</v>
      </c>
      <c r="AO331" s="52">
        <f>(YEAR(AN331)-YEAR(G331))*12+(MONTH(AN331)-MONTH(G331))</f>
        <v>74</v>
      </c>
    </row>
    <row r="332" spans="1:41" s="4" customFormat="1" x14ac:dyDescent="0.35">
      <c r="A332" s="4" t="s">
        <v>1256</v>
      </c>
      <c r="B332" s="12" t="s">
        <v>8</v>
      </c>
      <c r="C332" s="12" t="s">
        <v>1187</v>
      </c>
      <c r="D332" s="12" t="s">
        <v>345</v>
      </c>
      <c r="E332" s="12" t="s">
        <v>659</v>
      </c>
      <c r="F332" s="8">
        <v>39965</v>
      </c>
      <c r="G332" s="8">
        <v>39995</v>
      </c>
      <c r="H332" s="36">
        <f t="shared" si="49"/>
        <v>1</v>
      </c>
      <c r="I332" s="40" t="str">
        <f t="shared" si="50"/>
        <v>Early</v>
      </c>
      <c r="J332" s="49" t="s">
        <v>4</v>
      </c>
      <c r="K332" s="38"/>
      <c r="L332" s="12"/>
      <c r="M332" s="12"/>
      <c r="N332" s="12" t="s">
        <v>4</v>
      </c>
      <c r="O332" s="13"/>
      <c r="P332" s="20"/>
      <c r="Q332" s="20"/>
      <c r="R332" s="32" t="s">
        <v>661</v>
      </c>
      <c r="S332" s="10">
        <v>42186</v>
      </c>
      <c r="T332" s="25" t="s">
        <v>647</v>
      </c>
      <c r="U332" s="43"/>
      <c r="V332" s="43"/>
      <c r="W332" s="43"/>
      <c r="X332" s="55" t="s">
        <v>49</v>
      </c>
      <c r="Y332" s="8"/>
      <c r="Z332" s="12">
        <v>28</v>
      </c>
      <c r="AA332" s="8" t="s">
        <v>337</v>
      </c>
      <c r="AB332" s="8" t="s">
        <v>1081</v>
      </c>
      <c r="AC332" s="4">
        <f t="shared" si="51"/>
        <v>1</v>
      </c>
      <c r="AD332" s="4">
        <f t="shared" si="52"/>
        <v>0</v>
      </c>
      <c r="AE332" s="4">
        <f t="shared" si="53"/>
        <v>0</v>
      </c>
      <c r="AF332" s="4">
        <f t="shared" si="54"/>
        <v>0</v>
      </c>
      <c r="AG332" s="4">
        <f t="shared" si="55"/>
        <v>0</v>
      </c>
      <c r="AH332" s="22" t="s">
        <v>661</v>
      </c>
      <c r="AI332" s="15" t="s">
        <v>745</v>
      </c>
      <c r="AJ332" s="15" t="s">
        <v>660</v>
      </c>
      <c r="AK332" s="13"/>
      <c r="AL332" s="12" t="s">
        <v>647</v>
      </c>
      <c r="AM332" s="47" t="s">
        <v>668</v>
      </c>
      <c r="AN332" s="7">
        <v>42217</v>
      </c>
      <c r="AO332" s="52">
        <f>(YEAR(AN332)-YEAR(G332))*12+(MONTH(AN332)-MONTH(G332))</f>
        <v>73</v>
      </c>
    </row>
    <row r="333" spans="1:41" s="4" customFormat="1" x14ac:dyDescent="0.35">
      <c r="A333" s="4" t="s">
        <v>1256</v>
      </c>
      <c r="B333" s="12" t="s">
        <v>8</v>
      </c>
      <c r="C333" s="12" t="s">
        <v>1187</v>
      </c>
      <c r="D333" s="12" t="s">
        <v>346</v>
      </c>
      <c r="E333" s="12" t="s">
        <v>659</v>
      </c>
      <c r="F333" s="8">
        <v>39965</v>
      </c>
      <c r="G333" s="8">
        <v>39995</v>
      </c>
      <c r="H333" s="36">
        <f t="shared" si="49"/>
        <v>1</v>
      </c>
      <c r="I333" s="40" t="str">
        <f t="shared" si="50"/>
        <v>Early</v>
      </c>
      <c r="J333" s="49" t="s">
        <v>4</v>
      </c>
      <c r="K333" s="38"/>
      <c r="L333" s="12"/>
      <c r="M333" s="12"/>
      <c r="N333" s="12" t="s">
        <v>4</v>
      </c>
      <c r="O333" s="13"/>
      <c r="P333" s="20"/>
      <c r="Q333" s="20"/>
      <c r="R333" s="32" t="s">
        <v>647</v>
      </c>
      <c r="S333" s="38"/>
      <c r="T333" s="25" t="s">
        <v>647</v>
      </c>
      <c r="U333" s="43"/>
      <c r="V333" s="43"/>
      <c r="W333" s="43"/>
      <c r="X333" s="55" t="s">
        <v>49</v>
      </c>
      <c r="Y333" s="8"/>
      <c r="Z333" s="12">
        <v>20</v>
      </c>
      <c r="AA333" s="8" t="s">
        <v>337</v>
      </c>
      <c r="AB333" s="8" t="s">
        <v>1081</v>
      </c>
      <c r="AC333" s="4">
        <f t="shared" si="51"/>
        <v>1</v>
      </c>
      <c r="AD333" s="4">
        <f t="shared" si="52"/>
        <v>0</v>
      </c>
      <c r="AE333" s="4">
        <f t="shared" si="53"/>
        <v>0</v>
      </c>
      <c r="AF333" s="4">
        <f t="shared" si="54"/>
        <v>0</v>
      </c>
      <c r="AG333" s="4">
        <f t="shared" si="55"/>
        <v>0</v>
      </c>
      <c r="AH333" s="22" t="s">
        <v>661</v>
      </c>
      <c r="AI333" s="15" t="s">
        <v>748</v>
      </c>
      <c r="AJ333" s="15" t="s">
        <v>660</v>
      </c>
      <c r="AK333" s="13"/>
      <c r="AL333" s="12" t="s">
        <v>647</v>
      </c>
      <c r="AM333" s="47" t="s">
        <v>668</v>
      </c>
      <c r="AN333" s="7">
        <v>42217</v>
      </c>
      <c r="AO333" s="52">
        <f>(YEAR(AN333)-YEAR(G333))*12+(MONTH(AN333)-MONTH(G333))</f>
        <v>73</v>
      </c>
    </row>
    <row r="334" spans="1:41" s="4" customFormat="1" x14ac:dyDescent="0.35">
      <c r="A334" s="4" t="s">
        <v>1256</v>
      </c>
      <c r="B334" s="12" t="s">
        <v>8</v>
      </c>
      <c r="C334" s="12" t="s">
        <v>1187</v>
      </c>
      <c r="D334" s="12" t="s">
        <v>347</v>
      </c>
      <c r="E334" s="12" t="s">
        <v>659</v>
      </c>
      <c r="F334" s="8">
        <v>39873</v>
      </c>
      <c r="G334" s="8">
        <v>40026</v>
      </c>
      <c r="H334" s="36">
        <f t="shared" si="49"/>
        <v>5</v>
      </c>
      <c r="I334" s="40" t="str">
        <f t="shared" si="50"/>
        <v>Early</v>
      </c>
      <c r="J334" s="49" t="s">
        <v>4</v>
      </c>
      <c r="K334" s="38"/>
      <c r="L334" s="12"/>
      <c r="M334" s="12"/>
      <c r="N334" s="12" t="s">
        <v>4</v>
      </c>
      <c r="O334" s="13"/>
      <c r="P334" s="20"/>
      <c r="Q334" s="20"/>
      <c r="R334" s="32" t="s">
        <v>661</v>
      </c>
      <c r="S334" s="10">
        <v>42186</v>
      </c>
      <c r="T334" s="25" t="s">
        <v>647</v>
      </c>
      <c r="U334" s="43"/>
      <c r="V334" s="43"/>
      <c r="W334" s="43"/>
      <c r="X334" s="55" t="s">
        <v>49</v>
      </c>
      <c r="Y334" s="8"/>
      <c r="Z334" s="12">
        <v>48</v>
      </c>
      <c r="AA334" s="8" t="s">
        <v>337</v>
      </c>
      <c r="AB334" s="8" t="s">
        <v>1081</v>
      </c>
      <c r="AC334" s="4">
        <f t="shared" si="51"/>
        <v>1</v>
      </c>
      <c r="AD334" s="4">
        <f t="shared" si="52"/>
        <v>0</v>
      </c>
      <c r="AE334" s="4">
        <f t="shared" si="53"/>
        <v>0</v>
      </c>
      <c r="AF334" s="4">
        <f t="shared" si="54"/>
        <v>0</v>
      </c>
      <c r="AG334" s="4">
        <f t="shared" si="55"/>
        <v>0</v>
      </c>
      <c r="AH334" s="22" t="s">
        <v>661</v>
      </c>
      <c r="AI334" s="15" t="s">
        <v>745</v>
      </c>
      <c r="AJ334" s="15" t="s">
        <v>660</v>
      </c>
      <c r="AK334" s="13"/>
      <c r="AL334" s="12" t="s">
        <v>647</v>
      </c>
      <c r="AM334" s="47" t="s">
        <v>668</v>
      </c>
      <c r="AN334" s="7">
        <v>42217</v>
      </c>
      <c r="AO334" s="52">
        <f>(YEAR(AN334)-YEAR(G334))*12+(MONTH(AN334)-MONTH(G334))</f>
        <v>72</v>
      </c>
    </row>
    <row r="335" spans="1:41" s="4" customFormat="1" x14ac:dyDescent="0.35">
      <c r="A335" s="4" t="s">
        <v>1256</v>
      </c>
      <c r="B335" s="12" t="s">
        <v>8</v>
      </c>
      <c r="C335" s="12" t="s">
        <v>1187</v>
      </c>
      <c r="D335" s="12" t="s">
        <v>348</v>
      </c>
      <c r="E335" s="12" t="s">
        <v>659</v>
      </c>
      <c r="F335" s="8">
        <v>39873</v>
      </c>
      <c r="G335" s="8">
        <v>40087</v>
      </c>
      <c r="H335" s="36">
        <f t="shared" si="49"/>
        <v>7</v>
      </c>
      <c r="I335" s="40" t="str">
        <f t="shared" si="50"/>
        <v>Early</v>
      </c>
      <c r="J335" s="49" t="s">
        <v>4</v>
      </c>
      <c r="K335" s="38"/>
      <c r="L335" s="12"/>
      <c r="M335" s="12"/>
      <c r="N335" s="12" t="s">
        <v>4</v>
      </c>
      <c r="O335" s="13"/>
      <c r="P335" s="20"/>
      <c r="Q335" s="20"/>
      <c r="R335" s="32" t="s">
        <v>647</v>
      </c>
      <c r="S335" s="38"/>
      <c r="T335" s="25" t="s">
        <v>647</v>
      </c>
      <c r="U335" s="43"/>
      <c r="V335" s="43"/>
      <c r="W335" s="43"/>
      <c r="X335" s="55" t="s">
        <v>49</v>
      </c>
      <c r="Y335" s="8"/>
      <c r="Z335" s="12">
        <v>18</v>
      </c>
      <c r="AA335" s="8" t="s">
        <v>337</v>
      </c>
      <c r="AB335" s="8" t="s">
        <v>1081</v>
      </c>
      <c r="AC335" s="4">
        <f t="shared" si="51"/>
        <v>1</v>
      </c>
      <c r="AD335" s="4">
        <f t="shared" si="52"/>
        <v>0</v>
      </c>
      <c r="AE335" s="4">
        <f t="shared" si="53"/>
        <v>0</v>
      </c>
      <c r="AF335" s="4">
        <f t="shared" si="54"/>
        <v>0</v>
      </c>
      <c r="AG335" s="4">
        <f t="shared" si="55"/>
        <v>0</v>
      </c>
      <c r="AH335" s="22" t="s">
        <v>661</v>
      </c>
      <c r="AI335" s="15" t="s">
        <v>745</v>
      </c>
      <c r="AJ335" s="15" t="s">
        <v>660</v>
      </c>
      <c r="AK335" s="13"/>
      <c r="AL335" s="12" t="s">
        <v>647</v>
      </c>
      <c r="AM335" s="47" t="s">
        <v>668</v>
      </c>
      <c r="AN335" s="7">
        <v>42217</v>
      </c>
      <c r="AO335" s="52">
        <f>(YEAR(AN335)-YEAR(G335))*12+(MONTH(AN335)-MONTH(G335))</f>
        <v>70</v>
      </c>
    </row>
    <row r="336" spans="1:41" s="4" customFormat="1" x14ac:dyDescent="0.35">
      <c r="A336" s="4" t="s">
        <v>1256</v>
      </c>
      <c r="B336" s="12" t="s">
        <v>8</v>
      </c>
      <c r="C336" s="12" t="s">
        <v>1187</v>
      </c>
      <c r="D336" s="12" t="s">
        <v>349</v>
      </c>
      <c r="E336" s="12" t="s">
        <v>657</v>
      </c>
      <c r="F336" s="8">
        <v>39904</v>
      </c>
      <c r="G336" s="8">
        <v>40210</v>
      </c>
      <c r="H336" s="36">
        <f t="shared" si="49"/>
        <v>10</v>
      </c>
      <c r="I336" s="40" t="str">
        <f t="shared" si="50"/>
        <v>Early</v>
      </c>
      <c r="J336" s="49" t="s">
        <v>1161</v>
      </c>
      <c r="K336" s="38">
        <v>4</v>
      </c>
      <c r="L336" s="12"/>
      <c r="M336" s="12" t="s">
        <v>751</v>
      </c>
      <c r="N336" s="12" t="s">
        <v>1243</v>
      </c>
      <c r="O336" s="8">
        <v>42278</v>
      </c>
      <c r="P336" s="20">
        <f>(YEAR(O336)-YEAR(G336))*12+(MONTH(O336)-MONTH(G336))</f>
        <v>68</v>
      </c>
      <c r="Q336" s="20">
        <f>(YEAR(O336)-YEAR(G336))*12+(MONTH(O336)-MONTH(G336))</f>
        <v>68</v>
      </c>
      <c r="R336" s="32" t="s">
        <v>661</v>
      </c>
      <c r="S336" s="10">
        <v>42186</v>
      </c>
      <c r="T336" s="25" t="s">
        <v>647</v>
      </c>
      <c r="U336" s="43"/>
      <c r="V336" s="43">
        <v>10</v>
      </c>
      <c r="W336" s="43">
        <v>10</v>
      </c>
      <c r="X336" s="55" t="s">
        <v>49</v>
      </c>
      <c r="Y336" s="8"/>
      <c r="Z336" s="12">
        <v>10</v>
      </c>
      <c r="AA336" s="8" t="s">
        <v>337</v>
      </c>
      <c r="AB336" s="8" t="s">
        <v>1081</v>
      </c>
      <c r="AC336" s="4">
        <f t="shared" si="51"/>
        <v>1</v>
      </c>
      <c r="AD336" s="4">
        <f t="shared" si="52"/>
        <v>0</v>
      </c>
      <c r="AE336" s="4">
        <f t="shared" si="53"/>
        <v>0</v>
      </c>
      <c r="AF336" s="4">
        <f t="shared" si="54"/>
        <v>0</v>
      </c>
      <c r="AG336" s="4">
        <f t="shared" si="55"/>
        <v>0</v>
      </c>
      <c r="AH336" s="22" t="s">
        <v>661</v>
      </c>
      <c r="AI336" s="15" t="s">
        <v>137</v>
      </c>
      <c r="AJ336" s="15" t="s">
        <v>8</v>
      </c>
      <c r="AK336" s="13"/>
      <c r="AL336" s="12" t="s">
        <v>647</v>
      </c>
      <c r="AM336" s="47" t="s">
        <v>668</v>
      </c>
      <c r="AN336" s="7">
        <v>42217</v>
      </c>
      <c r="AO336" s="52">
        <f>(YEAR(AN336)-YEAR(G336))*12+(MONTH(AN336)-MONTH(G336))</f>
        <v>66</v>
      </c>
    </row>
    <row r="337" spans="1:46" s="4" customFormat="1" x14ac:dyDescent="0.35">
      <c r="A337" s="4" t="s">
        <v>1256</v>
      </c>
      <c r="B337" s="12" t="s">
        <v>8</v>
      </c>
      <c r="C337" s="12" t="s">
        <v>1187</v>
      </c>
      <c r="D337" s="12" t="s">
        <v>350</v>
      </c>
      <c r="E337" s="12" t="s">
        <v>659</v>
      </c>
      <c r="F337" s="8">
        <v>40118</v>
      </c>
      <c r="G337" s="8">
        <v>40210</v>
      </c>
      <c r="H337" s="36">
        <f t="shared" si="49"/>
        <v>3</v>
      </c>
      <c r="I337" s="40" t="str">
        <f t="shared" si="50"/>
        <v>Early</v>
      </c>
      <c r="J337" s="49" t="s">
        <v>4</v>
      </c>
      <c r="K337" s="38"/>
      <c r="L337" s="12"/>
      <c r="M337" s="12"/>
      <c r="N337" s="12" t="s">
        <v>4</v>
      </c>
      <c r="O337" s="13"/>
      <c r="P337" s="7"/>
      <c r="Q337" s="20"/>
      <c r="R337" s="32" t="s">
        <v>661</v>
      </c>
      <c r="S337" s="10">
        <v>42186</v>
      </c>
      <c r="T337" s="25" t="s">
        <v>647</v>
      </c>
      <c r="U337" s="43"/>
      <c r="V337" s="43"/>
      <c r="W337" s="43"/>
      <c r="X337" s="55" t="s">
        <v>49</v>
      </c>
      <c r="Y337" s="8"/>
      <c r="Z337" s="12">
        <v>82</v>
      </c>
      <c r="AA337" s="8" t="s">
        <v>337</v>
      </c>
      <c r="AB337" s="8" t="s">
        <v>1081</v>
      </c>
      <c r="AC337" s="4">
        <f t="shared" si="51"/>
        <v>1</v>
      </c>
      <c r="AD337" s="4">
        <f t="shared" si="52"/>
        <v>0</v>
      </c>
      <c r="AE337" s="4">
        <f t="shared" si="53"/>
        <v>0</v>
      </c>
      <c r="AF337" s="4">
        <f t="shared" si="54"/>
        <v>0</v>
      </c>
      <c r="AG337" s="4">
        <f t="shared" si="55"/>
        <v>0</v>
      </c>
      <c r="AH337" s="22" t="s">
        <v>661</v>
      </c>
      <c r="AI337" s="15" t="s">
        <v>745</v>
      </c>
      <c r="AJ337" s="15" t="s">
        <v>660</v>
      </c>
      <c r="AK337" s="13"/>
      <c r="AL337" s="12" t="s">
        <v>647</v>
      </c>
      <c r="AM337" s="47" t="s">
        <v>668</v>
      </c>
      <c r="AN337" s="7">
        <v>42217</v>
      </c>
      <c r="AO337" s="52">
        <f>(YEAR(AN337)-YEAR(G337))*12+(MONTH(AN337)-MONTH(G337))</f>
        <v>66</v>
      </c>
    </row>
    <row r="338" spans="1:46" s="4" customFormat="1" x14ac:dyDescent="0.35">
      <c r="A338" s="4" t="s">
        <v>1256</v>
      </c>
      <c r="B338" s="12" t="s">
        <v>8</v>
      </c>
      <c r="C338" s="12" t="s">
        <v>1187</v>
      </c>
      <c r="D338" s="12" t="s">
        <v>351</v>
      </c>
      <c r="E338" s="12" t="s">
        <v>659</v>
      </c>
      <c r="F338" s="8">
        <v>40118</v>
      </c>
      <c r="G338" s="8">
        <v>40210</v>
      </c>
      <c r="H338" s="36">
        <f t="shared" si="49"/>
        <v>3</v>
      </c>
      <c r="I338" s="40" t="str">
        <f t="shared" si="50"/>
        <v>Early</v>
      </c>
      <c r="J338" s="49" t="s">
        <v>4</v>
      </c>
      <c r="K338" s="38"/>
      <c r="L338" s="12"/>
      <c r="M338" s="12"/>
      <c r="N338" s="12" t="s">
        <v>4</v>
      </c>
      <c r="O338" s="13"/>
      <c r="P338" s="20"/>
      <c r="Q338" s="20"/>
      <c r="R338" s="32" t="s">
        <v>661</v>
      </c>
      <c r="S338" s="10">
        <v>42186</v>
      </c>
      <c r="T338" s="25" t="s">
        <v>647</v>
      </c>
      <c r="U338" s="43"/>
      <c r="V338" s="43"/>
      <c r="W338" s="43"/>
      <c r="X338" s="55" t="s">
        <v>49</v>
      </c>
      <c r="Y338" s="8"/>
      <c r="Z338" s="12">
        <v>24</v>
      </c>
      <c r="AA338" s="8" t="s">
        <v>337</v>
      </c>
      <c r="AB338" s="8" t="s">
        <v>1081</v>
      </c>
      <c r="AC338" s="4">
        <f t="shared" si="51"/>
        <v>1</v>
      </c>
      <c r="AD338" s="4">
        <f t="shared" si="52"/>
        <v>0</v>
      </c>
      <c r="AE338" s="4">
        <f t="shared" si="53"/>
        <v>0</v>
      </c>
      <c r="AF338" s="4">
        <f t="shared" si="54"/>
        <v>0</v>
      </c>
      <c r="AG338" s="4">
        <f t="shared" si="55"/>
        <v>0</v>
      </c>
      <c r="AH338" s="22" t="s">
        <v>661</v>
      </c>
      <c r="AI338" s="15" t="s">
        <v>745</v>
      </c>
      <c r="AJ338" s="15" t="s">
        <v>660</v>
      </c>
      <c r="AK338" s="13"/>
      <c r="AL338" s="12" t="s">
        <v>647</v>
      </c>
      <c r="AM338" s="47" t="s">
        <v>668</v>
      </c>
      <c r="AN338" s="7">
        <v>42217</v>
      </c>
      <c r="AO338" s="52">
        <f>(YEAR(AN338)-YEAR(G338))*12+(MONTH(AN338)-MONTH(G338))</f>
        <v>66</v>
      </c>
    </row>
    <row r="339" spans="1:46" s="4" customFormat="1" x14ac:dyDescent="0.35">
      <c r="A339" s="4" t="s">
        <v>1256</v>
      </c>
      <c r="B339" s="12" t="s">
        <v>8</v>
      </c>
      <c r="C339" s="12" t="s">
        <v>1187</v>
      </c>
      <c r="D339" s="12" t="s">
        <v>352</v>
      </c>
      <c r="E339" s="12" t="s">
        <v>659</v>
      </c>
      <c r="F339" s="8">
        <v>40118</v>
      </c>
      <c r="G339" s="8">
        <v>40210</v>
      </c>
      <c r="H339" s="36">
        <f t="shared" si="49"/>
        <v>3</v>
      </c>
      <c r="I339" s="40" t="str">
        <f t="shared" si="50"/>
        <v>Early</v>
      </c>
      <c r="J339" s="49" t="s">
        <v>4</v>
      </c>
      <c r="K339" s="38"/>
      <c r="L339" s="12"/>
      <c r="M339" s="12"/>
      <c r="N339" s="12" t="s">
        <v>4</v>
      </c>
      <c r="O339" s="13"/>
      <c r="P339" s="20"/>
      <c r="Q339" s="20"/>
      <c r="R339" s="32" t="s">
        <v>661</v>
      </c>
      <c r="S339" s="10">
        <v>41671</v>
      </c>
      <c r="T339" s="25" t="s">
        <v>647</v>
      </c>
      <c r="U339" s="43"/>
      <c r="V339" s="43"/>
      <c r="W339" s="43"/>
      <c r="X339" s="55" t="s">
        <v>49</v>
      </c>
      <c r="Y339" s="8"/>
      <c r="Z339" s="12">
        <v>24</v>
      </c>
      <c r="AA339" s="8" t="s">
        <v>337</v>
      </c>
      <c r="AB339" s="8" t="s">
        <v>1081</v>
      </c>
      <c r="AC339" s="4">
        <f t="shared" si="51"/>
        <v>1</v>
      </c>
      <c r="AD339" s="4">
        <f t="shared" si="52"/>
        <v>0</v>
      </c>
      <c r="AE339" s="4">
        <f t="shared" si="53"/>
        <v>0</v>
      </c>
      <c r="AF339" s="4">
        <f t="shared" si="54"/>
        <v>0</v>
      </c>
      <c r="AG339" s="4">
        <f t="shared" si="55"/>
        <v>0</v>
      </c>
      <c r="AH339" s="22" t="s">
        <v>661</v>
      </c>
      <c r="AI339" s="15" t="s">
        <v>745</v>
      </c>
      <c r="AJ339" s="15" t="s">
        <v>660</v>
      </c>
      <c r="AK339" s="13"/>
      <c r="AL339" s="12" t="s">
        <v>647</v>
      </c>
      <c r="AM339" s="47" t="s">
        <v>668</v>
      </c>
      <c r="AN339" s="7">
        <v>42217</v>
      </c>
      <c r="AO339" s="52">
        <f>(YEAR(AN339)-YEAR(G339))*12+(MONTH(AN339)-MONTH(G339))</f>
        <v>66</v>
      </c>
    </row>
    <row r="340" spans="1:46" s="4" customFormat="1" x14ac:dyDescent="0.35">
      <c r="A340" s="4" t="s">
        <v>1256</v>
      </c>
      <c r="B340" s="12" t="s">
        <v>8</v>
      </c>
      <c r="C340" s="12" t="s">
        <v>1187</v>
      </c>
      <c r="D340" s="12" t="s">
        <v>353</v>
      </c>
      <c r="E340" s="12" t="s">
        <v>659</v>
      </c>
      <c r="F340" s="8">
        <v>40238</v>
      </c>
      <c r="G340" s="8">
        <v>40299</v>
      </c>
      <c r="H340" s="36">
        <f t="shared" si="49"/>
        <v>2</v>
      </c>
      <c r="I340" s="40" t="str">
        <f t="shared" si="50"/>
        <v>Early</v>
      </c>
      <c r="J340" s="49" t="s">
        <v>1161</v>
      </c>
      <c r="K340" s="38">
        <v>2</v>
      </c>
      <c r="L340" s="12"/>
      <c r="M340" s="12" t="s">
        <v>751</v>
      </c>
      <c r="N340" s="12">
        <v>24271646</v>
      </c>
      <c r="O340" s="8">
        <v>41699</v>
      </c>
      <c r="P340" s="20">
        <f>(YEAR(O340)-YEAR(G340))*12+(MONTH(O340)-MONTH(G340))</f>
        <v>46</v>
      </c>
      <c r="Q340" s="20">
        <f>(YEAR(O340)-YEAR(G340))*12+(MONTH(O340)-MONTH(G340))</f>
        <v>46</v>
      </c>
      <c r="R340" s="32" t="s">
        <v>661</v>
      </c>
      <c r="S340" s="10">
        <v>42005</v>
      </c>
      <c r="T340" s="25" t="s">
        <v>647</v>
      </c>
      <c r="U340" s="43"/>
      <c r="V340" s="43">
        <v>16</v>
      </c>
      <c r="W340" s="43">
        <v>16</v>
      </c>
      <c r="X340" s="55" t="s">
        <v>49</v>
      </c>
      <c r="Y340" s="8"/>
      <c r="Z340" s="12">
        <v>16</v>
      </c>
      <c r="AA340" s="8" t="s">
        <v>337</v>
      </c>
      <c r="AB340" s="8" t="s">
        <v>1081</v>
      </c>
      <c r="AC340" s="4">
        <f t="shared" si="51"/>
        <v>1</v>
      </c>
      <c r="AD340" s="4">
        <f t="shared" si="52"/>
        <v>0</v>
      </c>
      <c r="AE340" s="4">
        <f t="shared" si="53"/>
        <v>0</v>
      </c>
      <c r="AF340" s="4">
        <f t="shared" si="54"/>
        <v>0</v>
      </c>
      <c r="AG340" s="4">
        <f t="shared" si="55"/>
        <v>0</v>
      </c>
      <c r="AH340" s="22" t="s">
        <v>661</v>
      </c>
      <c r="AI340" s="15" t="s">
        <v>749</v>
      </c>
      <c r="AJ340" s="15" t="s">
        <v>660</v>
      </c>
      <c r="AK340" s="13"/>
      <c r="AL340" s="12" t="s">
        <v>647</v>
      </c>
      <c r="AM340" s="49" t="s">
        <v>668</v>
      </c>
      <c r="AN340" s="7">
        <v>42217</v>
      </c>
      <c r="AO340" s="52">
        <f>(YEAR(AN340)-YEAR(G340))*12+(MONTH(AN340)-MONTH(G340))</f>
        <v>63</v>
      </c>
    </row>
    <row r="341" spans="1:46" s="4" customFormat="1" x14ac:dyDescent="0.35">
      <c r="A341" s="4" t="s">
        <v>1256</v>
      </c>
      <c r="B341" s="12" t="s">
        <v>8</v>
      </c>
      <c r="C341" s="12" t="s">
        <v>1187</v>
      </c>
      <c r="D341" s="12" t="s">
        <v>354</v>
      </c>
      <c r="E341" s="12" t="s">
        <v>657</v>
      </c>
      <c r="F341" s="8">
        <v>40210</v>
      </c>
      <c r="G341" s="8">
        <v>40330</v>
      </c>
      <c r="H341" s="36">
        <f t="shared" si="49"/>
        <v>4</v>
      </c>
      <c r="I341" s="40" t="str">
        <f t="shared" si="50"/>
        <v>Early</v>
      </c>
      <c r="J341" s="49" t="s">
        <v>1161</v>
      </c>
      <c r="K341" s="38">
        <v>3</v>
      </c>
      <c r="L341" s="12"/>
      <c r="M341" s="12" t="s">
        <v>1229</v>
      </c>
      <c r="N341" s="12">
        <v>25649051</v>
      </c>
      <c r="O341" s="8">
        <v>42125</v>
      </c>
      <c r="P341" s="20">
        <f>(YEAR(O341)-YEAR(G341))*12+(MONTH(O341)-MONTH(G341))</f>
        <v>59</v>
      </c>
      <c r="Q341" s="20">
        <f>(YEAR(O341)-YEAR(G341))*12+(MONTH(O341)-MONTH(G341))</f>
        <v>59</v>
      </c>
      <c r="R341" s="32" t="s">
        <v>661</v>
      </c>
      <c r="S341" s="10">
        <v>41671</v>
      </c>
      <c r="T341" s="25" t="s">
        <v>647</v>
      </c>
      <c r="U341" s="43"/>
      <c r="V341" s="43">
        <v>40</v>
      </c>
      <c r="W341" s="43">
        <v>40</v>
      </c>
      <c r="X341" s="55" t="s">
        <v>49</v>
      </c>
      <c r="Y341" s="8"/>
      <c r="Z341" s="12">
        <v>40</v>
      </c>
      <c r="AA341" s="8" t="s">
        <v>337</v>
      </c>
      <c r="AB341" s="8" t="s">
        <v>1081</v>
      </c>
      <c r="AC341" s="4">
        <f t="shared" si="51"/>
        <v>1</v>
      </c>
      <c r="AD341" s="4">
        <f t="shared" si="52"/>
        <v>0</v>
      </c>
      <c r="AE341" s="4">
        <f t="shared" si="53"/>
        <v>0</v>
      </c>
      <c r="AF341" s="4">
        <f t="shared" si="54"/>
        <v>0</v>
      </c>
      <c r="AG341" s="4">
        <f t="shared" si="55"/>
        <v>0</v>
      </c>
      <c r="AH341" s="22" t="s">
        <v>661</v>
      </c>
      <c r="AI341" s="15" t="s">
        <v>137</v>
      </c>
      <c r="AJ341" s="15" t="s">
        <v>8</v>
      </c>
      <c r="AK341" s="13"/>
      <c r="AL341" s="12" t="s">
        <v>647</v>
      </c>
      <c r="AM341" s="49" t="s">
        <v>668</v>
      </c>
      <c r="AN341" s="7">
        <v>42217</v>
      </c>
      <c r="AO341" s="52">
        <f>(YEAR(AN341)-YEAR(G341))*12+(MONTH(AN341)-MONTH(G341))</f>
        <v>62</v>
      </c>
    </row>
    <row r="342" spans="1:46" s="4" customFormat="1" x14ac:dyDescent="0.35">
      <c r="A342" s="4" t="s">
        <v>1256</v>
      </c>
      <c r="B342" s="12" t="s">
        <v>8</v>
      </c>
      <c r="C342" s="12" t="s">
        <v>1187</v>
      </c>
      <c r="D342" s="12" t="s">
        <v>355</v>
      </c>
      <c r="E342" s="12" t="s">
        <v>659</v>
      </c>
      <c r="F342" s="8">
        <v>40210</v>
      </c>
      <c r="G342" s="8">
        <v>40360</v>
      </c>
      <c r="H342" s="36">
        <f t="shared" si="49"/>
        <v>5</v>
      </c>
      <c r="I342" s="40" t="str">
        <f t="shared" si="50"/>
        <v>Early</v>
      </c>
      <c r="J342" s="49" t="s">
        <v>653</v>
      </c>
      <c r="K342" s="38">
        <v>4</v>
      </c>
      <c r="L342" s="12"/>
      <c r="M342" s="12" t="s">
        <v>751</v>
      </c>
      <c r="N342" s="12" t="s">
        <v>653</v>
      </c>
      <c r="O342" s="73">
        <v>41334</v>
      </c>
      <c r="P342" s="20">
        <f>(YEAR(O342)-YEAR(G342))*12+(MONTH(O342)-MONTH(G342))</f>
        <v>32</v>
      </c>
      <c r="Q342" s="20"/>
      <c r="R342" s="32" t="s">
        <v>647</v>
      </c>
      <c r="S342" s="38"/>
      <c r="T342" s="25" t="s">
        <v>647</v>
      </c>
      <c r="U342" s="43"/>
      <c r="V342" s="43">
        <v>72</v>
      </c>
      <c r="W342" s="43"/>
      <c r="X342" s="55" t="s">
        <v>49</v>
      </c>
      <c r="Y342" s="8"/>
      <c r="Z342" s="12">
        <v>74</v>
      </c>
      <c r="AA342" s="8" t="s">
        <v>337</v>
      </c>
      <c r="AB342" s="8" t="s">
        <v>1081</v>
      </c>
      <c r="AC342" s="4">
        <f t="shared" si="51"/>
        <v>1</v>
      </c>
      <c r="AD342" s="4">
        <f t="shared" si="52"/>
        <v>0</v>
      </c>
      <c r="AE342" s="4">
        <f t="shared" si="53"/>
        <v>0</v>
      </c>
      <c r="AF342" s="4">
        <f t="shared" si="54"/>
        <v>0</v>
      </c>
      <c r="AG342" s="4">
        <f t="shared" si="55"/>
        <v>0</v>
      </c>
      <c r="AH342" s="22" t="s">
        <v>661</v>
      </c>
      <c r="AI342" s="15" t="s">
        <v>748</v>
      </c>
      <c r="AJ342" s="15" t="s">
        <v>660</v>
      </c>
      <c r="AK342" s="13"/>
      <c r="AL342" s="12" t="s">
        <v>647</v>
      </c>
      <c r="AM342" s="47" t="s">
        <v>668</v>
      </c>
      <c r="AN342" s="7">
        <v>42217</v>
      </c>
      <c r="AO342" s="52">
        <f>(YEAR(AN342)-YEAR(G342))*12+(MONTH(AN342)-MONTH(G342))</f>
        <v>61</v>
      </c>
      <c r="AQ342" s="4" t="s">
        <v>1230</v>
      </c>
      <c r="AR342" s="4" t="s">
        <v>1231</v>
      </c>
      <c r="AS342" s="4" t="s">
        <v>1244</v>
      </c>
    </row>
    <row r="343" spans="1:46" s="4" customFormat="1" x14ac:dyDescent="0.35">
      <c r="A343" s="4" t="s">
        <v>1256</v>
      </c>
      <c r="B343" s="12" t="s">
        <v>8</v>
      </c>
      <c r="C343" s="12" t="s">
        <v>42</v>
      </c>
      <c r="D343" s="12" t="s">
        <v>210</v>
      </c>
      <c r="E343" s="12" t="s">
        <v>662</v>
      </c>
      <c r="F343" s="8">
        <v>38626</v>
      </c>
      <c r="G343" s="12" t="s">
        <v>4</v>
      </c>
      <c r="H343" s="36" t="s">
        <v>670</v>
      </c>
      <c r="I343" s="40" t="str">
        <f t="shared" si="50"/>
        <v>Late</v>
      </c>
      <c r="J343" s="47" t="s">
        <v>1161</v>
      </c>
      <c r="K343" s="34">
        <v>3</v>
      </c>
      <c r="M343" s="4" t="s">
        <v>691</v>
      </c>
      <c r="N343" s="4">
        <v>19407454</v>
      </c>
      <c r="O343" s="8">
        <v>39965</v>
      </c>
      <c r="P343" s="20"/>
      <c r="Q343" s="20"/>
      <c r="R343" s="32" t="s">
        <v>647</v>
      </c>
      <c r="S343" s="32"/>
      <c r="T343" s="25" t="s">
        <v>647</v>
      </c>
      <c r="U343" s="43"/>
      <c r="V343" s="35"/>
      <c r="W343" s="35"/>
      <c r="X343" s="49" t="s">
        <v>49</v>
      </c>
      <c r="Y343" s="12"/>
      <c r="Z343" s="12"/>
      <c r="AA343" s="8" t="s">
        <v>211</v>
      </c>
      <c r="AB343" s="8" t="s">
        <v>1081</v>
      </c>
      <c r="AC343" s="4">
        <f t="shared" si="51"/>
        <v>1</v>
      </c>
      <c r="AD343" s="4">
        <f t="shared" si="52"/>
        <v>0</v>
      </c>
      <c r="AE343" s="4">
        <f t="shared" si="53"/>
        <v>0</v>
      </c>
      <c r="AF343" s="4">
        <f t="shared" si="54"/>
        <v>0</v>
      </c>
      <c r="AG343" s="4">
        <f t="shared" si="55"/>
        <v>0</v>
      </c>
      <c r="AH343" s="22" t="s">
        <v>661</v>
      </c>
      <c r="AI343" s="15" t="s">
        <v>137</v>
      </c>
      <c r="AJ343" s="15" t="s">
        <v>8</v>
      </c>
      <c r="AK343" s="12" t="s">
        <v>678</v>
      </c>
      <c r="AL343" s="12" t="s">
        <v>647</v>
      </c>
      <c r="AM343" s="49" t="s">
        <v>673</v>
      </c>
      <c r="AN343" s="7">
        <v>42217</v>
      </c>
      <c r="AO343" s="52" t="s">
        <v>670</v>
      </c>
    </row>
    <row r="344" spans="1:46" s="4" customFormat="1" x14ac:dyDescent="0.35">
      <c r="A344" s="4" t="s">
        <v>1256</v>
      </c>
      <c r="B344" s="12" t="s">
        <v>8</v>
      </c>
      <c r="C344" s="12" t="s">
        <v>42</v>
      </c>
      <c r="D344" s="12" t="s">
        <v>212</v>
      </c>
      <c r="E344" s="12" t="s">
        <v>662</v>
      </c>
      <c r="F344" s="8">
        <v>38869</v>
      </c>
      <c r="G344" s="8">
        <v>39417</v>
      </c>
      <c r="H344" s="36">
        <f t="shared" si="49"/>
        <v>18</v>
      </c>
      <c r="I344" s="40" t="str">
        <f t="shared" si="50"/>
        <v>Late</v>
      </c>
      <c r="J344" s="47" t="s">
        <v>1161</v>
      </c>
      <c r="K344" s="34">
        <v>0</v>
      </c>
      <c r="L344" s="4" t="s">
        <v>661</v>
      </c>
      <c r="M344" s="4" t="s">
        <v>676</v>
      </c>
      <c r="N344" s="4">
        <v>21542016</v>
      </c>
      <c r="O344" s="8">
        <v>40725</v>
      </c>
      <c r="P344" s="20">
        <f>(YEAR(O344)-YEAR(G344))*12+(MONTH(O344)-MONTH(G344))</f>
        <v>43</v>
      </c>
      <c r="Q344" s="20">
        <f>(YEAR(O344)-YEAR(G344))*12+(MONTH(O344)-MONTH(G344))</f>
        <v>43</v>
      </c>
      <c r="R344" s="32" t="s">
        <v>647</v>
      </c>
      <c r="S344" s="32"/>
      <c r="T344" s="25" t="s">
        <v>647</v>
      </c>
      <c r="U344" s="43"/>
      <c r="V344" s="35">
        <v>468</v>
      </c>
      <c r="W344" s="35">
        <v>468</v>
      </c>
      <c r="X344" s="55" t="s">
        <v>49</v>
      </c>
      <c r="Y344" s="8"/>
      <c r="Z344" s="12">
        <v>468</v>
      </c>
      <c r="AA344" s="8" t="s">
        <v>211</v>
      </c>
      <c r="AB344" s="8" t="s">
        <v>1081</v>
      </c>
      <c r="AC344" s="4">
        <f t="shared" si="51"/>
        <v>1</v>
      </c>
      <c r="AD344" s="4">
        <f t="shared" si="52"/>
        <v>0</v>
      </c>
      <c r="AE344" s="4">
        <f t="shared" si="53"/>
        <v>0</v>
      </c>
      <c r="AF344" s="4">
        <f t="shared" si="54"/>
        <v>0</v>
      </c>
      <c r="AG344" s="4">
        <f t="shared" si="55"/>
        <v>0</v>
      </c>
      <c r="AH344" s="22" t="s">
        <v>661</v>
      </c>
      <c r="AI344" s="15" t="s">
        <v>213</v>
      </c>
      <c r="AJ344" s="15" t="s">
        <v>8</v>
      </c>
      <c r="AK344" s="12" t="s">
        <v>679</v>
      </c>
      <c r="AL344" s="12" t="s">
        <v>647</v>
      </c>
      <c r="AM344" s="49" t="s">
        <v>673</v>
      </c>
      <c r="AN344" s="7">
        <v>42217</v>
      </c>
      <c r="AO344" s="52">
        <f>(YEAR(AN344)-YEAR(G344))*12+(MONTH(AN344)-MONTH(G344))</f>
        <v>92</v>
      </c>
    </row>
    <row r="345" spans="1:46" s="4" customFormat="1" x14ac:dyDescent="0.35">
      <c r="A345" s="4" t="s">
        <v>1256</v>
      </c>
      <c r="B345" s="12" t="s">
        <v>8</v>
      </c>
      <c r="C345" s="12" t="s">
        <v>42</v>
      </c>
      <c r="D345" s="12" t="s">
        <v>214</v>
      </c>
      <c r="E345" s="12" t="s">
        <v>662</v>
      </c>
      <c r="F345" s="8">
        <v>39022</v>
      </c>
      <c r="G345" s="8">
        <v>39479</v>
      </c>
      <c r="H345" s="36">
        <f t="shared" si="49"/>
        <v>15</v>
      </c>
      <c r="I345" s="40" t="str">
        <f t="shared" si="50"/>
        <v>Late</v>
      </c>
      <c r="J345" s="47" t="s">
        <v>1161</v>
      </c>
      <c r="K345" s="34">
        <v>0</v>
      </c>
      <c r="L345" s="4" t="s">
        <v>661</v>
      </c>
      <c r="M345" s="4" t="s">
        <v>676</v>
      </c>
      <c r="N345" s="4">
        <v>21542016</v>
      </c>
      <c r="O345" s="8">
        <v>40725</v>
      </c>
      <c r="P345" s="20">
        <f>(YEAR(O345)-YEAR(G345))*12+(MONTH(O345)-MONTH(G345))</f>
        <v>41</v>
      </c>
      <c r="Q345" s="20">
        <f>(YEAR(O345)-YEAR(G345))*12+(MONTH(O345)-MONTH(G345))</f>
        <v>41</v>
      </c>
      <c r="R345" s="32" t="s">
        <v>647</v>
      </c>
      <c r="S345" s="32"/>
      <c r="T345" s="25" t="s">
        <v>647</v>
      </c>
      <c r="U345" s="43"/>
      <c r="V345" s="35">
        <v>334</v>
      </c>
      <c r="W345" s="35">
        <v>334</v>
      </c>
      <c r="X345" s="55" t="s">
        <v>49</v>
      </c>
      <c r="Y345" s="8"/>
      <c r="Z345" s="12">
        <v>330</v>
      </c>
      <c r="AA345" s="8" t="s">
        <v>211</v>
      </c>
      <c r="AB345" s="8" t="s">
        <v>1081</v>
      </c>
      <c r="AC345" s="4">
        <f t="shared" si="51"/>
        <v>1</v>
      </c>
      <c r="AD345" s="4">
        <f t="shared" si="52"/>
        <v>0</v>
      </c>
      <c r="AE345" s="4">
        <f t="shared" si="53"/>
        <v>0</v>
      </c>
      <c r="AF345" s="4">
        <f t="shared" si="54"/>
        <v>0</v>
      </c>
      <c r="AG345" s="4">
        <f t="shared" si="55"/>
        <v>0</v>
      </c>
      <c r="AH345" s="22" t="s">
        <v>661</v>
      </c>
      <c r="AI345" s="15" t="s">
        <v>215</v>
      </c>
      <c r="AJ345" s="15" t="s">
        <v>8</v>
      </c>
      <c r="AK345" s="12" t="s">
        <v>680</v>
      </c>
      <c r="AL345" s="12" t="s">
        <v>647</v>
      </c>
      <c r="AM345" s="49" t="s">
        <v>673</v>
      </c>
      <c r="AN345" s="7">
        <v>42217</v>
      </c>
      <c r="AO345" s="52">
        <f>(YEAR(AN345)-YEAR(G345))*12+(MONTH(AN345)-MONTH(G345))</f>
        <v>90</v>
      </c>
    </row>
    <row r="346" spans="1:46" s="4" customFormat="1" x14ac:dyDescent="0.35">
      <c r="A346" s="4" t="s">
        <v>1256</v>
      </c>
      <c r="B346" s="12" t="s">
        <v>8</v>
      </c>
      <c r="C346" s="12" t="s">
        <v>42</v>
      </c>
      <c r="D346" s="12" t="s">
        <v>216</v>
      </c>
      <c r="E346" s="12" t="s">
        <v>662</v>
      </c>
      <c r="F346" s="8">
        <v>39142</v>
      </c>
      <c r="G346" s="8">
        <v>39539</v>
      </c>
      <c r="H346" s="36">
        <f t="shared" si="49"/>
        <v>13</v>
      </c>
      <c r="I346" s="40" t="str">
        <f t="shared" si="50"/>
        <v>Late</v>
      </c>
      <c r="J346" s="47" t="s">
        <v>1161</v>
      </c>
      <c r="K346" s="34">
        <v>0</v>
      </c>
      <c r="L346" s="4" t="s">
        <v>661</v>
      </c>
      <c r="M346" s="4" t="s">
        <v>677</v>
      </c>
      <c r="N346" s="4">
        <v>22316635</v>
      </c>
      <c r="O346" s="8">
        <v>41030</v>
      </c>
      <c r="P346" s="20">
        <f>(YEAR(O346)-YEAR(G346))*12+(MONTH(O346)-MONTH(G346))</f>
        <v>49</v>
      </c>
      <c r="Q346" s="20">
        <f>(YEAR(O346)-YEAR(G346))*12+(MONTH(O346)-MONTH(G346))</f>
        <v>49</v>
      </c>
      <c r="R346" s="32" t="s">
        <v>647</v>
      </c>
      <c r="S346" s="32"/>
      <c r="T346" s="25" t="s">
        <v>647</v>
      </c>
      <c r="U346" s="43"/>
      <c r="V346" s="35">
        <v>294</v>
      </c>
      <c r="W346" s="35">
        <v>294</v>
      </c>
      <c r="X346" s="55" t="s">
        <v>49</v>
      </c>
      <c r="Y346" s="8"/>
      <c r="Z346" s="12">
        <v>295</v>
      </c>
      <c r="AA346" s="8" t="s">
        <v>211</v>
      </c>
      <c r="AB346" s="8" t="s">
        <v>1081</v>
      </c>
      <c r="AC346" s="4">
        <f t="shared" si="51"/>
        <v>1</v>
      </c>
      <c r="AD346" s="4">
        <f t="shared" si="52"/>
        <v>0</v>
      </c>
      <c r="AE346" s="4">
        <f t="shared" si="53"/>
        <v>0</v>
      </c>
      <c r="AF346" s="4">
        <f t="shared" si="54"/>
        <v>0</v>
      </c>
      <c r="AG346" s="4">
        <f t="shared" si="55"/>
        <v>0</v>
      </c>
      <c r="AH346" s="22" t="s">
        <v>661</v>
      </c>
      <c r="AI346" s="15" t="s">
        <v>217</v>
      </c>
      <c r="AJ346" s="15" t="s">
        <v>8</v>
      </c>
      <c r="AK346" s="12" t="s">
        <v>681</v>
      </c>
      <c r="AL346" s="12" t="s">
        <v>647</v>
      </c>
      <c r="AM346" s="49" t="s">
        <v>673</v>
      </c>
      <c r="AN346" s="7">
        <v>42217</v>
      </c>
      <c r="AO346" s="52">
        <f>(YEAR(AN346)-YEAR(G346))*12+(MONTH(AN346)-MONTH(G346))</f>
        <v>88</v>
      </c>
    </row>
    <row r="347" spans="1:46" s="4" customFormat="1" x14ac:dyDescent="0.35">
      <c r="A347" s="4" t="s">
        <v>1256</v>
      </c>
      <c r="B347" s="12" t="s">
        <v>8</v>
      </c>
      <c r="C347" s="12" t="s">
        <v>42</v>
      </c>
      <c r="D347" s="12" t="s">
        <v>218</v>
      </c>
      <c r="E347" s="12" t="s">
        <v>662</v>
      </c>
      <c r="F347" s="8">
        <v>39114</v>
      </c>
      <c r="G347" s="8">
        <v>39630</v>
      </c>
      <c r="H347" s="36">
        <f t="shared" si="49"/>
        <v>17</v>
      </c>
      <c r="I347" s="40" t="str">
        <f t="shared" si="50"/>
        <v>Late</v>
      </c>
      <c r="J347" s="47" t="s">
        <v>4</v>
      </c>
      <c r="K347" s="34"/>
      <c r="N347" s="4" t="s">
        <v>4</v>
      </c>
      <c r="O347" s="13"/>
      <c r="P347" s="20"/>
      <c r="Q347" s="20"/>
      <c r="R347" s="32" t="s">
        <v>647</v>
      </c>
      <c r="S347" s="32"/>
      <c r="T347" s="25" t="s">
        <v>647</v>
      </c>
      <c r="U347" s="43"/>
      <c r="V347" s="35"/>
      <c r="W347" s="35"/>
      <c r="X347" s="55" t="s">
        <v>49</v>
      </c>
      <c r="Y347" s="8"/>
      <c r="Z347" s="12">
        <v>224</v>
      </c>
      <c r="AA347" s="8" t="s">
        <v>211</v>
      </c>
      <c r="AB347" s="8" t="s">
        <v>1081</v>
      </c>
      <c r="AC347" s="4">
        <f t="shared" si="51"/>
        <v>1</v>
      </c>
      <c r="AD347" s="4">
        <f t="shared" si="52"/>
        <v>0</v>
      </c>
      <c r="AE347" s="4">
        <f t="shared" si="53"/>
        <v>0</v>
      </c>
      <c r="AF347" s="4">
        <f t="shared" si="54"/>
        <v>0</v>
      </c>
      <c r="AG347" s="4">
        <f t="shared" si="55"/>
        <v>0</v>
      </c>
      <c r="AH347" s="22" t="s">
        <v>661</v>
      </c>
      <c r="AI347" s="15" t="s">
        <v>213</v>
      </c>
      <c r="AJ347" s="15" t="s">
        <v>8</v>
      </c>
      <c r="AK347" s="12" t="s">
        <v>682</v>
      </c>
      <c r="AL347" s="12" t="s">
        <v>661</v>
      </c>
      <c r="AM347" s="49" t="s">
        <v>673</v>
      </c>
      <c r="AN347" s="7">
        <v>42217</v>
      </c>
      <c r="AO347" s="52">
        <f>(YEAR(AN347)-YEAR(G347))*12+(MONTH(AN347)-MONTH(G347))</f>
        <v>85</v>
      </c>
    </row>
    <row r="348" spans="1:46" s="4" customFormat="1" x14ac:dyDescent="0.35">
      <c r="A348" s="4" t="s">
        <v>1256</v>
      </c>
      <c r="B348" s="12" t="s">
        <v>8</v>
      </c>
      <c r="C348" s="12" t="s">
        <v>42</v>
      </c>
      <c r="D348" s="12" t="s">
        <v>219</v>
      </c>
      <c r="E348" s="12" t="s">
        <v>662</v>
      </c>
      <c r="F348" s="8">
        <v>39295</v>
      </c>
      <c r="G348" s="8">
        <v>39692</v>
      </c>
      <c r="H348" s="36">
        <f t="shared" si="49"/>
        <v>13</v>
      </c>
      <c r="I348" s="40" t="str">
        <f t="shared" si="50"/>
        <v>Late</v>
      </c>
      <c r="J348" s="47" t="s">
        <v>4</v>
      </c>
      <c r="K348" s="34"/>
      <c r="N348" s="4" t="s">
        <v>4</v>
      </c>
      <c r="O348" s="13"/>
      <c r="P348" s="20"/>
      <c r="Q348" s="20"/>
      <c r="R348" s="32" t="s">
        <v>647</v>
      </c>
      <c r="S348" s="32"/>
      <c r="T348" s="25" t="s">
        <v>647</v>
      </c>
      <c r="U348" s="43"/>
      <c r="V348" s="35"/>
      <c r="W348" s="35"/>
      <c r="X348" s="55" t="s">
        <v>49</v>
      </c>
      <c r="Y348" s="8"/>
      <c r="Z348" s="12">
        <v>202</v>
      </c>
      <c r="AA348" s="8" t="s">
        <v>211</v>
      </c>
      <c r="AB348" s="8" t="s">
        <v>1081</v>
      </c>
      <c r="AC348" s="4">
        <f t="shared" si="51"/>
        <v>1</v>
      </c>
      <c r="AD348" s="4">
        <f t="shared" si="52"/>
        <v>0</v>
      </c>
      <c r="AE348" s="4">
        <f t="shared" si="53"/>
        <v>0</v>
      </c>
      <c r="AF348" s="4">
        <f t="shared" si="54"/>
        <v>0</v>
      </c>
      <c r="AG348" s="4">
        <f t="shared" si="55"/>
        <v>0</v>
      </c>
      <c r="AH348" s="22" t="s">
        <v>661</v>
      </c>
      <c r="AI348" s="15" t="s">
        <v>213</v>
      </c>
      <c r="AJ348" s="15" t="s">
        <v>8</v>
      </c>
      <c r="AK348" s="12" t="s">
        <v>683</v>
      </c>
      <c r="AL348" s="12" t="s">
        <v>661</v>
      </c>
      <c r="AM348" s="49" t="s">
        <v>673</v>
      </c>
      <c r="AN348" s="7">
        <v>42217</v>
      </c>
      <c r="AO348" s="52">
        <f>(YEAR(AN348)-YEAR(G348))*12+(MONTH(AN348)-MONTH(G348))</f>
        <v>83</v>
      </c>
    </row>
    <row r="349" spans="1:46" s="4" customFormat="1" x14ac:dyDescent="0.35">
      <c r="A349" s="4" t="s">
        <v>1256</v>
      </c>
      <c r="B349" s="12" t="s">
        <v>8</v>
      </c>
      <c r="C349" s="12" t="s">
        <v>42</v>
      </c>
      <c r="D349" s="12" t="s">
        <v>220</v>
      </c>
      <c r="E349" s="12" t="s">
        <v>662</v>
      </c>
      <c r="F349" s="8">
        <v>39295</v>
      </c>
      <c r="G349" s="8">
        <v>39934</v>
      </c>
      <c r="H349" s="36">
        <f t="shared" si="49"/>
        <v>21</v>
      </c>
      <c r="I349" s="40" t="str">
        <f t="shared" si="50"/>
        <v>Early</v>
      </c>
      <c r="J349" s="47" t="s">
        <v>4</v>
      </c>
      <c r="K349" s="34"/>
      <c r="N349" s="4" t="s">
        <v>4</v>
      </c>
      <c r="O349" s="13"/>
      <c r="P349" s="20"/>
      <c r="Q349" s="20"/>
      <c r="R349" s="32" t="s">
        <v>647</v>
      </c>
      <c r="S349" s="32"/>
      <c r="T349" s="25" t="s">
        <v>647</v>
      </c>
      <c r="U349" s="43"/>
      <c r="V349" s="35"/>
      <c r="W349" s="35"/>
      <c r="X349" s="55" t="s">
        <v>49</v>
      </c>
      <c r="Y349" s="8"/>
      <c r="Z349" s="12">
        <v>140</v>
      </c>
      <c r="AA349" s="8" t="s">
        <v>211</v>
      </c>
      <c r="AB349" s="8" t="s">
        <v>1081</v>
      </c>
      <c r="AC349" s="4">
        <f t="shared" si="51"/>
        <v>1</v>
      </c>
      <c r="AD349" s="4">
        <f t="shared" si="52"/>
        <v>0</v>
      </c>
      <c r="AE349" s="4">
        <f t="shared" si="53"/>
        <v>0</v>
      </c>
      <c r="AF349" s="4">
        <f t="shared" si="54"/>
        <v>0</v>
      </c>
      <c r="AG349" s="4">
        <f t="shared" si="55"/>
        <v>0</v>
      </c>
      <c r="AH349" s="22" t="s">
        <v>661</v>
      </c>
      <c r="AI349" s="15" t="s">
        <v>217</v>
      </c>
      <c r="AJ349" s="15" t="s">
        <v>8</v>
      </c>
      <c r="AK349" s="12" t="s">
        <v>684</v>
      </c>
      <c r="AL349" s="12" t="s">
        <v>661</v>
      </c>
      <c r="AM349" s="49" t="s">
        <v>673</v>
      </c>
      <c r="AN349" s="7">
        <v>42217</v>
      </c>
      <c r="AO349" s="52">
        <f>(YEAR(AN349)-YEAR(G349))*12+(MONTH(AN349)-MONTH(G349))</f>
        <v>75</v>
      </c>
    </row>
    <row r="350" spans="1:46" s="4" customFormat="1" x14ac:dyDescent="0.35">
      <c r="A350" s="4" t="s">
        <v>1256</v>
      </c>
      <c r="B350" s="2" t="s">
        <v>8</v>
      </c>
      <c r="C350" s="2" t="s">
        <v>7</v>
      </c>
      <c r="D350" s="2" t="s">
        <v>274</v>
      </c>
      <c r="E350" s="2" t="s">
        <v>657</v>
      </c>
      <c r="F350" s="8">
        <v>39356</v>
      </c>
      <c r="G350" s="8">
        <v>39873</v>
      </c>
      <c r="H350" s="36">
        <f>(YEAR(G350)-YEAR(F350))*12+(MONTH(G350)-MONTH(F350))</f>
        <v>17</v>
      </c>
      <c r="I350" s="40" t="str">
        <f t="shared" si="50"/>
        <v>Early</v>
      </c>
      <c r="J350" s="49" t="s">
        <v>4</v>
      </c>
      <c r="K350" s="38"/>
      <c r="L350" s="2"/>
      <c r="M350" s="12"/>
      <c r="N350" s="12" t="s">
        <v>4</v>
      </c>
      <c r="O350" s="13"/>
      <c r="P350" s="20"/>
      <c r="Q350" s="20"/>
      <c r="R350" s="32" t="s">
        <v>647</v>
      </c>
      <c r="S350" s="32"/>
      <c r="T350" s="25" t="s">
        <v>647</v>
      </c>
      <c r="U350" s="57"/>
      <c r="V350" s="43"/>
      <c r="W350" s="43"/>
      <c r="X350" s="55" t="s">
        <v>49</v>
      </c>
      <c r="Y350" s="8"/>
      <c r="Z350" s="12">
        <v>108</v>
      </c>
      <c r="AA350" s="19" t="s">
        <v>1084</v>
      </c>
      <c r="AB350" s="7" t="s">
        <v>1081</v>
      </c>
      <c r="AC350" s="4">
        <f t="shared" si="51"/>
        <v>1</v>
      </c>
      <c r="AD350" s="4">
        <f t="shared" si="52"/>
        <v>0</v>
      </c>
      <c r="AE350" s="4">
        <f t="shared" si="53"/>
        <v>0</v>
      </c>
      <c r="AF350" s="4">
        <f t="shared" si="54"/>
        <v>0</v>
      </c>
      <c r="AG350" s="4">
        <f t="shared" si="55"/>
        <v>0</v>
      </c>
      <c r="AH350" s="22" t="s">
        <v>661</v>
      </c>
      <c r="AI350" s="15" t="s">
        <v>275</v>
      </c>
      <c r="AJ350" s="15" t="s">
        <v>8</v>
      </c>
      <c r="AK350" s="3"/>
      <c r="AL350" s="2" t="s">
        <v>647</v>
      </c>
      <c r="AM350" s="47" t="s">
        <v>668</v>
      </c>
      <c r="AN350" s="7">
        <v>42217</v>
      </c>
      <c r="AO350" s="52">
        <f>(YEAR(AN350)-YEAR(G350))*12+(MONTH(AN350)-MONTH(G350))</f>
        <v>77</v>
      </c>
      <c r="AP350" s="1"/>
      <c r="AQ350" s="1" t="s">
        <v>1268</v>
      </c>
      <c r="AR350" s="1" t="s">
        <v>1269</v>
      </c>
      <c r="AS350" s="1" t="s">
        <v>1270</v>
      </c>
      <c r="AT350" s="1"/>
    </row>
    <row r="351" spans="1:46" s="4" customFormat="1" x14ac:dyDescent="0.35">
      <c r="A351" s="4" t="s">
        <v>1256</v>
      </c>
      <c r="B351" s="2" t="s">
        <v>8</v>
      </c>
      <c r="C351" s="2" t="s">
        <v>7</v>
      </c>
      <c r="D351" s="2" t="s">
        <v>276</v>
      </c>
      <c r="E351" s="2" t="s">
        <v>662</v>
      </c>
      <c r="F351" s="8">
        <v>39934</v>
      </c>
      <c r="G351" s="8">
        <v>40360</v>
      </c>
      <c r="H351" s="36">
        <f>(YEAR(G351)-YEAR(F351))*12+(MONTH(G351)-MONTH(F351))</f>
        <v>14</v>
      </c>
      <c r="I351" s="40" t="str">
        <f t="shared" si="50"/>
        <v>Early</v>
      </c>
      <c r="J351" s="49" t="s">
        <v>1161</v>
      </c>
      <c r="K351" s="38">
        <v>1</v>
      </c>
      <c r="L351" s="2"/>
      <c r="M351" s="12" t="s">
        <v>702</v>
      </c>
      <c r="N351" s="12">
        <v>24107292</v>
      </c>
      <c r="O351" s="8">
        <v>41579</v>
      </c>
      <c r="P351" s="20">
        <f>(YEAR(O351)-YEAR(G351))*12+(MONTH(O351)-MONTH(G351))</f>
        <v>40</v>
      </c>
      <c r="Q351" s="20">
        <f>(YEAR(O351)-YEAR(G351))*12+(MONTH(O351)-MONTH(G351))</f>
        <v>40</v>
      </c>
      <c r="R351" s="32" t="s">
        <v>647</v>
      </c>
      <c r="S351" s="32"/>
      <c r="T351" s="25" t="s">
        <v>647</v>
      </c>
      <c r="U351" s="57"/>
      <c r="V351" s="43">
        <v>95</v>
      </c>
      <c r="W351" s="43">
        <v>95</v>
      </c>
      <c r="X351" s="55" t="s">
        <v>49</v>
      </c>
      <c r="Y351" s="8"/>
      <c r="Z351" s="12">
        <v>110</v>
      </c>
      <c r="AA351" s="19" t="s">
        <v>1084</v>
      </c>
      <c r="AB351" s="7" t="s">
        <v>1081</v>
      </c>
      <c r="AC351" s="4">
        <f t="shared" si="51"/>
        <v>1</v>
      </c>
      <c r="AD351" s="4">
        <f t="shared" si="52"/>
        <v>0</v>
      </c>
      <c r="AE351" s="4">
        <f t="shared" si="53"/>
        <v>0</v>
      </c>
      <c r="AF351" s="4">
        <f t="shared" si="54"/>
        <v>0</v>
      </c>
      <c r="AG351" s="4">
        <f t="shared" si="55"/>
        <v>0</v>
      </c>
      <c r="AH351" s="22" t="s">
        <v>661</v>
      </c>
      <c r="AI351" s="15" t="s">
        <v>277</v>
      </c>
      <c r="AJ351" s="15" t="s">
        <v>280</v>
      </c>
      <c r="AK351" s="2" t="s">
        <v>703</v>
      </c>
      <c r="AL351" s="2" t="s">
        <v>647</v>
      </c>
      <c r="AM351" s="50" t="s">
        <v>673</v>
      </c>
      <c r="AN351" s="7">
        <v>42217</v>
      </c>
      <c r="AO351" s="52">
        <f>(YEAR(AN351)-YEAR(G351))*12+(MONTH(AN351)-MONTH(G351))</f>
        <v>61</v>
      </c>
      <c r="AP351" s="1"/>
      <c r="AQ351" s="1"/>
      <c r="AR351" s="1"/>
      <c r="AS351" s="1"/>
      <c r="AT351" s="1"/>
    </row>
    <row r="352" spans="1:46" s="4" customFormat="1" x14ac:dyDescent="0.35">
      <c r="A352" s="4" t="s">
        <v>1256</v>
      </c>
      <c r="B352" s="2" t="s">
        <v>8</v>
      </c>
      <c r="C352" s="2" t="s">
        <v>7</v>
      </c>
      <c r="D352" s="2" t="s">
        <v>278</v>
      </c>
      <c r="E352" s="2" t="s">
        <v>662</v>
      </c>
      <c r="F352" s="8">
        <v>40087</v>
      </c>
      <c r="G352" s="8">
        <v>40360</v>
      </c>
      <c r="H352" s="36">
        <f>(YEAR(G352)-YEAR(F352))*12+(MONTH(G352)-MONTH(F352))</f>
        <v>9</v>
      </c>
      <c r="I352" s="40" t="str">
        <f t="shared" si="50"/>
        <v>Early</v>
      </c>
      <c r="J352" s="49" t="s">
        <v>4</v>
      </c>
      <c r="K352" s="38"/>
      <c r="L352" s="2"/>
      <c r="M352" s="12"/>
      <c r="N352" s="12" t="s">
        <v>4</v>
      </c>
      <c r="O352" s="13"/>
      <c r="P352" s="20"/>
      <c r="Q352" s="20"/>
      <c r="R352" s="32" t="s">
        <v>647</v>
      </c>
      <c r="S352" s="32"/>
      <c r="T352" s="25" t="s">
        <v>647</v>
      </c>
      <c r="U352" s="57"/>
      <c r="V352" s="43"/>
      <c r="W352" s="43"/>
      <c r="X352" s="55" t="s">
        <v>49</v>
      </c>
      <c r="Y352" s="8"/>
      <c r="Z352" s="12">
        <v>14</v>
      </c>
      <c r="AA352" s="19" t="s">
        <v>1084</v>
      </c>
      <c r="AB352" s="7" t="s">
        <v>1081</v>
      </c>
      <c r="AC352" s="4">
        <f t="shared" si="51"/>
        <v>1</v>
      </c>
      <c r="AD352" s="4">
        <f t="shared" si="52"/>
        <v>0</v>
      </c>
      <c r="AE352" s="4">
        <f t="shared" si="53"/>
        <v>0</v>
      </c>
      <c r="AF352" s="4">
        <f t="shared" si="54"/>
        <v>0</v>
      </c>
      <c r="AG352" s="4">
        <f t="shared" si="55"/>
        <v>0</v>
      </c>
      <c r="AH352" s="22" t="s">
        <v>661</v>
      </c>
      <c r="AI352" s="15" t="s">
        <v>279</v>
      </c>
      <c r="AJ352" s="15" t="s">
        <v>280</v>
      </c>
      <c r="AK352" s="2" t="s">
        <v>701</v>
      </c>
      <c r="AL352" s="2" t="s">
        <v>647</v>
      </c>
      <c r="AM352" s="47" t="s">
        <v>668</v>
      </c>
      <c r="AN352" s="7">
        <v>42217</v>
      </c>
      <c r="AO352" s="52">
        <f>(YEAR(AN352)-YEAR(G352))*12+(MONTH(AN352)-MONTH(G352))</f>
        <v>61</v>
      </c>
      <c r="AP352" s="1"/>
      <c r="AQ352" s="1"/>
      <c r="AR352" s="1"/>
      <c r="AS352" s="1"/>
      <c r="AT352" s="1"/>
    </row>
    <row r="353" spans="1:46" s="4" customFormat="1" x14ac:dyDescent="0.35">
      <c r="A353" s="4" t="s">
        <v>1256</v>
      </c>
      <c r="B353" s="12" t="s">
        <v>8</v>
      </c>
      <c r="C353" s="12" t="s">
        <v>10</v>
      </c>
      <c r="D353" s="12" t="s">
        <v>148</v>
      </c>
      <c r="E353" s="12" t="s">
        <v>657</v>
      </c>
      <c r="F353" s="8">
        <v>38899</v>
      </c>
      <c r="G353" s="8">
        <v>39508</v>
      </c>
      <c r="H353" s="36">
        <f t="shared" si="49"/>
        <v>20</v>
      </c>
      <c r="I353" s="40" t="str">
        <f t="shared" si="50"/>
        <v>Late</v>
      </c>
      <c r="J353" s="47" t="s">
        <v>4</v>
      </c>
      <c r="K353" s="34"/>
      <c r="N353" s="4" t="s">
        <v>4</v>
      </c>
      <c r="O353" s="13"/>
      <c r="P353" s="20"/>
      <c r="Q353" s="20"/>
      <c r="R353" s="32" t="s">
        <v>647</v>
      </c>
      <c r="S353" s="32"/>
      <c r="T353" s="25" t="s">
        <v>647</v>
      </c>
      <c r="U353" s="43"/>
      <c r="V353" s="35"/>
      <c r="W353" s="35"/>
      <c r="X353" s="55" t="s">
        <v>37</v>
      </c>
      <c r="Y353" s="8" t="s">
        <v>149</v>
      </c>
      <c r="Z353" s="12">
        <v>11</v>
      </c>
      <c r="AA353" s="8" t="s">
        <v>150</v>
      </c>
      <c r="AB353" s="8" t="s">
        <v>1081</v>
      </c>
      <c r="AC353" s="4">
        <f t="shared" si="51"/>
        <v>1</v>
      </c>
      <c r="AD353" s="4">
        <f t="shared" si="52"/>
        <v>0</v>
      </c>
      <c r="AE353" s="4">
        <f t="shared" si="53"/>
        <v>0</v>
      </c>
      <c r="AF353" s="4">
        <f t="shared" si="54"/>
        <v>0</v>
      </c>
      <c r="AG353" s="4">
        <f t="shared" si="55"/>
        <v>0</v>
      </c>
      <c r="AH353" s="22" t="s">
        <v>661</v>
      </c>
      <c r="AI353" s="15" t="s">
        <v>685</v>
      </c>
      <c r="AJ353" s="15" t="s">
        <v>1174</v>
      </c>
      <c r="AK353" s="12" t="s">
        <v>686</v>
      </c>
      <c r="AL353" s="12" t="s">
        <v>647</v>
      </c>
      <c r="AM353" s="49" t="s">
        <v>673</v>
      </c>
      <c r="AN353" s="7">
        <v>42217</v>
      </c>
      <c r="AO353" s="52">
        <f>(YEAR(AN353)-YEAR(G353))*12+(MONTH(AN353)-MONTH(G353))</f>
        <v>89</v>
      </c>
    </row>
    <row r="354" spans="1:46" s="4" customFormat="1" x14ac:dyDescent="0.35">
      <c r="A354" s="4" t="s">
        <v>1256</v>
      </c>
      <c r="B354" s="12" t="s">
        <v>8</v>
      </c>
      <c r="C354" s="12" t="s">
        <v>10</v>
      </c>
      <c r="D354" s="12" t="s">
        <v>151</v>
      </c>
      <c r="E354" s="12" t="s">
        <v>657</v>
      </c>
      <c r="F354" s="8">
        <v>39022</v>
      </c>
      <c r="G354" s="8">
        <v>39722</v>
      </c>
      <c r="H354" s="36">
        <f t="shared" si="49"/>
        <v>23</v>
      </c>
      <c r="I354" s="40" t="str">
        <f t="shared" si="50"/>
        <v>Early</v>
      </c>
      <c r="J354" s="47" t="s">
        <v>1161</v>
      </c>
      <c r="K354" s="34">
        <v>0</v>
      </c>
      <c r="L354" s="4" t="s">
        <v>661</v>
      </c>
      <c r="M354" s="4" t="s">
        <v>691</v>
      </c>
      <c r="N354" s="4">
        <v>21315654</v>
      </c>
      <c r="O354" s="8">
        <v>40603</v>
      </c>
      <c r="P354" s="20">
        <f>(YEAR(O354)-YEAR(G354))*12+(MONTH(O354)-MONTH(G354))</f>
        <v>29</v>
      </c>
      <c r="Q354" s="20">
        <f>(YEAR(O354)-YEAR(G354))*12+(MONTH(O354)-MONTH(G354))</f>
        <v>29</v>
      </c>
      <c r="R354" s="32" t="s">
        <v>647</v>
      </c>
      <c r="S354" s="32"/>
      <c r="T354" s="25" t="s">
        <v>647</v>
      </c>
      <c r="U354" s="43"/>
      <c r="V354" s="35">
        <v>253</v>
      </c>
      <c r="W354" s="35">
        <v>253</v>
      </c>
      <c r="X354" s="55" t="s">
        <v>49</v>
      </c>
      <c r="Y354" s="8"/>
      <c r="Z354" s="12">
        <v>253</v>
      </c>
      <c r="AA354" s="8" t="s">
        <v>150</v>
      </c>
      <c r="AB354" s="8" t="s">
        <v>1081</v>
      </c>
      <c r="AC354" s="4">
        <f t="shared" si="51"/>
        <v>1</v>
      </c>
      <c r="AD354" s="4">
        <f t="shared" si="52"/>
        <v>0</v>
      </c>
      <c r="AE354" s="4">
        <f t="shared" si="53"/>
        <v>0</v>
      </c>
      <c r="AF354" s="4">
        <f t="shared" si="54"/>
        <v>0</v>
      </c>
      <c r="AG354" s="4">
        <f t="shared" si="55"/>
        <v>0</v>
      </c>
      <c r="AH354" s="22" t="s">
        <v>661</v>
      </c>
      <c r="AI354" s="15" t="s">
        <v>152</v>
      </c>
      <c r="AJ354" s="15" t="s">
        <v>8</v>
      </c>
      <c r="AK354" s="12" t="s">
        <v>687</v>
      </c>
      <c r="AL354" s="12" t="s">
        <v>647</v>
      </c>
      <c r="AM354" s="49" t="s">
        <v>673</v>
      </c>
      <c r="AN354" s="7">
        <v>42217</v>
      </c>
      <c r="AO354" s="52">
        <f>(YEAR(AN354)-YEAR(G354))*12+(MONTH(AN354)-MONTH(G354))</f>
        <v>82</v>
      </c>
    </row>
    <row r="355" spans="1:46" s="4" customFormat="1" x14ac:dyDescent="0.35">
      <c r="A355" s="4" t="s">
        <v>1256</v>
      </c>
      <c r="B355" s="12" t="s">
        <v>8</v>
      </c>
      <c r="C355" s="12" t="s">
        <v>10</v>
      </c>
      <c r="D355" s="12" t="s">
        <v>153</v>
      </c>
      <c r="E355" s="12" t="s">
        <v>657</v>
      </c>
      <c r="F355" s="8">
        <v>39295</v>
      </c>
      <c r="G355" s="8">
        <v>39783</v>
      </c>
      <c r="H355" s="36">
        <f t="shared" si="49"/>
        <v>16</v>
      </c>
      <c r="I355" s="40" t="str">
        <f t="shared" si="50"/>
        <v>Early</v>
      </c>
      <c r="J355" s="47" t="s">
        <v>4</v>
      </c>
      <c r="K355" s="34"/>
      <c r="N355" s="4" t="s">
        <v>4</v>
      </c>
      <c r="O355" s="13"/>
      <c r="P355" s="20"/>
      <c r="Q355" s="20"/>
      <c r="R355" s="32" t="s">
        <v>647</v>
      </c>
      <c r="S355" s="32"/>
      <c r="T355" s="25" t="s">
        <v>647</v>
      </c>
      <c r="U355" s="43"/>
      <c r="V355" s="35"/>
      <c r="W355" s="35"/>
      <c r="X355" s="55" t="s">
        <v>49</v>
      </c>
      <c r="Y355" s="8"/>
      <c r="Z355" s="12">
        <v>46</v>
      </c>
      <c r="AA355" s="8" t="s">
        <v>150</v>
      </c>
      <c r="AB355" s="8" t="s">
        <v>1081</v>
      </c>
      <c r="AC355" s="4">
        <f t="shared" si="51"/>
        <v>1</v>
      </c>
      <c r="AD355" s="4">
        <f t="shared" si="52"/>
        <v>0</v>
      </c>
      <c r="AE355" s="4">
        <f t="shared" si="53"/>
        <v>0</v>
      </c>
      <c r="AF355" s="4">
        <f t="shared" si="54"/>
        <v>0</v>
      </c>
      <c r="AG355" s="4">
        <f t="shared" si="55"/>
        <v>0</v>
      </c>
      <c r="AH355" s="22" t="s">
        <v>661</v>
      </c>
      <c r="AI355" s="15" t="s">
        <v>154</v>
      </c>
      <c r="AJ355" s="15" t="s">
        <v>1174</v>
      </c>
      <c r="AK355" s="12" t="s">
        <v>688</v>
      </c>
      <c r="AL355" s="12" t="s">
        <v>647</v>
      </c>
      <c r="AM355" s="49" t="s">
        <v>673</v>
      </c>
      <c r="AN355" s="7">
        <v>42217</v>
      </c>
      <c r="AO355" s="52">
        <f>(YEAR(AN355)-YEAR(G355))*12+(MONTH(AN355)-MONTH(G355))</f>
        <v>80</v>
      </c>
    </row>
    <row r="356" spans="1:46" s="4" customFormat="1" x14ac:dyDescent="0.35">
      <c r="A356" s="4" t="s">
        <v>1256</v>
      </c>
      <c r="B356" s="12" t="s">
        <v>8</v>
      </c>
      <c r="C356" s="12" t="s">
        <v>10</v>
      </c>
      <c r="D356" s="12" t="s">
        <v>155</v>
      </c>
      <c r="E356" s="12" t="s">
        <v>657</v>
      </c>
      <c r="F356" s="8">
        <v>39387</v>
      </c>
      <c r="G356" s="8">
        <v>40118</v>
      </c>
      <c r="H356" s="36">
        <f t="shared" si="49"/>
        <v>24</v>
      </c>
      <c r="I356" s="40" t="str">
        <f t="shared" si="50"/>
        <v>Early</v>
      </c>
      <c r="J356" s="47" t="s">
        <v>1161</v>
      </c>
      <c r="K356" s="34">
        <v>0</v>
      </c>
      <c r="L356" s="4" t="s">
        <v>647</v>
      </c>
      <c r="M356" s="4" t="s">
        <v>692</v>
      </c>
      <c r="N356" s="4">
        <v>23589371</v>
      </c>
      <c r="O356" s="8">
        <v>41426</v>
      </c>
      <c r="P356" s="20">
        <f>(YEAR(O356)-YEAR(G356))*12+(MONTH(O356)-MONTH(G356))</f>
        <v>43</v>
      </c>
      <c r="Q356" s="20">
        <f>(YEAR(O356)-YEAR(G356))*12+(MONTH(O356)-MONTH(G356))</f>
        <v>43</v>
      </c>
      <c r="R356" s="32" t="s">
        <v>647</v>
      </c>
      <c r="S356" s="32"/>
      <c r="T356" s="25" t="s">
        <v>647</v>
      </c>
      <c r="U356" s="43"/>
      <c r="V356" s="35">
        <v>140</v>
      </c>
      <c r="W356" s="35">
        <v>140</v>
      </c>
      <c r="X356" s="55" t="s">
        <v>49</v>
      </c>
      <c r="Y356" s="8"/>
      <c r="Z356" s="12">
        <v>140</v>
      </c>
      <c r="AA356" s="8" t="s">
        <v>150</v>
      </c>
      <c r="AB356" s="8" t="s">
        <v>1081</v>
      </c>
      <c r="AC356" s="4">
        <f t="shared" si="51"/>
        <v>1</v>
      </c>
      <c r="AD356" s="4">
        <f t="shared" si="52"/>
        <v>0</v>
      </c>
      <c r="AE356" s="4">
        <f t="shared" si="53"/>
        <v>0</v>
      </c>
      <c r="AF356" s="4">
        <f t="shared" si="54"/>
        <v>0</v>
      </c>
      <c r="AG356" s="4">
        <f t="shared" si="55"/>
        <v>0</v>
      </c>
      <c r="AH356" s="22" t="s">
        <v>661</v>
      </c>
      <c r="AI356" s="15" t="s">
        <v>156</v>
      </c>
      <c r="AJ356" s="15" t="s">
        <v>8</v>
      </c>
      <c r="AK356" s="12" t="s">
        <v>689</v>
      </c>
      <c r="AL356" s="12" t="s">
        <v>647</v>
      </c>
      <c r="AM356" s="49" t="s">
        <v>673</v>
      </c>
      <c r="AN356" s="7">
        <v>42217</v>
      </c>
      <c r="AO356" s="52">
        <f>(YEAR(AN356)-YEAR(G356))*12+(MONTH(AN356)-MONTH(G356))</f>
        <v>69</v>
      </c>
    </row>
    <row r="357" spans="1:46" s="4" customFormat="1" x14ac:dyDescent="0.35">
      <c r="A357" s="4" t="s">
        <v>1256</v>
      </c>
      <c r="B357" s="12" t="s">
        <v>8</v>
      </c>
      <c r="C357" s="12" t="s">
        <v>10</v>
      </c>
      <c r="D357" s="12" t="s">
        <v>157</v>
      </c>
      <c r="E357" s="12" t="s">
        <v>659</v>
      </c>
      <c r="F357" s="8">
        <v>39904</v>
      </c>
      <c r="G357" s="8">
        <v>40269</v>
      </c>
      <c r="H357" s="36">
        <f t="shared" si="49"/>
        <v>12</v>
      </c>
      <c r="I357" s="40" t="str">
        <f t="shared" si="50"/>
        <v>Early</v>
      </c>
      <c r="J357" s="47" t="s">
        <v>653</v>
      </c>
      <c r="K357" s="34">
        <v>3</v>
      </c>
      <c r="L357" s="4" t="s">
        <v>647</v>
      </c>
      <c r="M357" s="4" t="s">
        <v>693</v>
      </c>
      <c r="N357" s="4" t="s">
        <v>653</v>
      </c>
      <c r="O357" s="8">
        <v>40817</v>
      </c>
      <c r="P357" s="20">
        <f>(YEAR(O357)-YEAR(H357))*12+(MONTH(O357)-MONTH(H357))</f>
        <v>1341</v>
      </c>
      <c r="Q357" s="20"/>
      <c r="R357" s="32" t="s">
        <v>647</v>
      </c>
      <c r="S357" s="32"/>
      <c r="T357" s="25" t="s">
        <v>647</v>
      </c>
      <c r="U357" s="43"/>
      <c r="V357" s="35">
        <v>12</v>
      </c>
      <c r="W357" s="35"/>
      <c r="X357" s="55" t="s">
        <v>49</v>
      </c>
      <c r="Y357" s="8"/>
      <c r="Z357" s="12">
        <v>12</v>
      </c>
      <c r="AA357" s="8" t="s">
        <v>158</v>
      </c>
      <c r="AB357" s="8" t="s">
        <v>1251</v>
      </c>
      <c r="AC357" s="4">
        <v>1</v>
      </c>
      <c r="AD357" s="4">
        <f t="shared" si="52"/>
        <v>0</v>
      </c>
      <c r="AE357" s="4">
        <f t="shared" si="53"/>
        <v>0</v>
      </c>
      <c r="AF357" s="4">
        <v>1</v>
      </c>
      <c r="AG357" s="4">
        <f t="shared" si="55"/>
        <v>0</v>
      </c>
      <c r="AH357" s="22" t="s">
        <v>647</v>
      </c>
      <c r="AI357" s="15" t="s">
        <v>159</v>
      </c>
      <c r="AJ357" s="15" t="s">
        <v>8</v>
      </c>
      <c r="AK357" s="12" t="s">
        <v>690</v>
      </c>
      <c r="AL357" s="12" t="s">
        <v>647</v>
      </c>
      <c r="AM357" s="49" t="s">
        <v>673</v>
      </c>
      <c r="AN357" s="7">
        <v>42217</v>
      </c>
      <c r="AO357" s="52">
        <f>(YEAR(AN357)-YEAR(G357))*12+(MONTH(AN357)-MONTH(G357))</f>
        <v>64</v>
      </c>
    </row>
    <row r="358" spans="1:46" s="4" customFormat="1" x14ac:dyDescent="0.35">
      <c r="A358" s="4" t="s">
        <v>1256</v>
      </c>
      <c r="B358" s="12" t="s">
        <v>8</v>
      </c>
      <c r="C358" s="12" t="s">
        <v>11</v>
      </c>
      <c r="D358" s="12" t="s">
        <v>138</v>
      </c>
      <c r="E358" s="12" t="s">
        <v>657</v>
      </c>
      <c r="F358" s="8">
        <v>37438</v>
      </c>
      <c r="G358" s="8">
        <v>37803</v>
      </c>
      <c r="H358" s="36">
        <f t="shared" ref="H358:H368" si="56">(YEAR(G358)-YEAR(F358))*12+(MONTH(G358)-MONTH(F358))</f>
        <v>12</v>
      </c>
      <c r="I358" s="40" t="str">
        <f t="shared" si="50"/>
        <v>Late</v>
      </c>
      <c r="J358" s="49" t="s">
        <v>1161</v>
      </c>
      <c r="K358" s="38">
        <v>1</v>
      </c>
      <c r="L358" s="12"/>
      <c r="M358" s="12" t="s">
        <v>700</v>
      </c>
      <c r="N358" s="12">
        <v>17094088</v>
      </c>
      <c r="O358" s="8">
        <v>39083</v>
      </c>
      <c r="P358" s="20">
        <f>(YEAR(O358)-YEAR(G358))*12+(MONTH(O358)-MONTH(G358))</f>
        <v>42</v>
      </c>
      <c r="Q358" s="20">
        <f>(YEAR(O358)-YEAR(G358))*12+(MONTH(O358)-MONTH(G358))</f>
        <v>42</v>
      </c>
      <c r="R358" s="32" t="s">
        <v>647</v>
      </c>
      <c r="S358" s="32"/>
      <c r="T358" s="25" t="s">
        <v>647</v>
      </c>
      <c r="U358" s="43"/>
      <c r="V358" s="35">
        <v>398</v>
      </c>
      <c r="W358" s="35">
        <v>398</v>
      </c>
      <c r="X358" s="55" t="s">
        <v>49</v>
      </c>
      <c r="Y358" s="8"/>
      <c r="Z358" s="12">
        <v>360</v>
      </c>
      <c r="AA358" s="8" t="s">
        <v>139</v>
      </c>
      <c r="AB358" s="8" t="s">
        <v>1081</v>
      </c>
      <c r="AC358" s="4">
        <f t="shared" si="51"/>
        <v>1</v>
      </c>
      <c r="AD358" s="4">
        <f t="shared" si="52"/>
        <v>0</v>
      </c>
      <c r="AE358" s="4">
        <f t="shared" si="53"/>
        <v>0</v>
      </c>
      <c r="AF358" s="4">
        <f t="shared" si="54"/>
        <v>0</v>
      </c>
      <c r="AG358" s="4">
        <f t="shared" si="55"/>
        <v>0</v>
      </c>
      <c r="AH358" s="22" t="s">
        <v>661</v>
      </c>
      <c r="AI358" s="15" t="s">
        <v>140</v>
      </c>
      <c r="AJ358" s="15" t="s">
        <v>1173</v>
      </c>
      <c r="AK358" s="13"/>
      <c r="AL358" s="12" t="s">
        <v>647</v>
      </c>
      <c r="AM358" s="49" t="s">
        <v>673</v>
      </c>
      <c r="AN358" s="7">
        <v>42217</v>
      </c>
      <c r="AO358" s="52">
        <f>(YEAR(AN358)-YEAR(G358))*12+(MONTH(AN358)-MONTH(G358))</f>
        <v>145</v>
      </c>
    </row>
    <row r="359" spans="1:46" s="4" customFormat="1" x14ac:dyDescent="0.35">
      <c r="A359" s="4" t="s">
        <v>1256</v>
      </c>
      <c r="B359" s="12" t="s">
        <v>8</v>
      </c>
      <c r="C359" s="12" t="s">
        <v>11</v>
      </c>
      <c r="D359" s="12" t="s">
        <v>141</v>
      </c>
      <c r="E359" s="12" t="s">
        <v>657</v>
      </c>
      <c r="F359" s="8">
        <v>36892</v>
      </c>
      <c r="G359" s="8">
        <v>37956</v>
      </c>
      <c r="H359" s="36">
        <f t="shared" si="56"/>
        <v>35</v>
      </c>
      <c r="I359" s="40" t="str">
        <f t="shared" ref="I359:I368" si="57">IF(AO359&lt;=82,"Early","Late")</f>
        <v>Late</v>
      </c>
      <c r="J359" s="49" t="s">
        <v>4</v>
      </c>
      <c r="K359" s="38"/>
      <c r="L359" s="12"/>
      <c r="M359" s="12"/>
      <c r="N359" s="12" t="s">
        <v>4</v>
      </c>
      <c r="O359" s="13"/>
      <c r="P359" s="20"/>
      <c r="Q359" s="20"/>
      <c r="R359" s="32" t="s">
        <v>647</v>
      </c>
      <c r="S359" s="32"/>
      <c r="T359" s="25" t="s">
        <v>647</v>
      </c>
      <c r="U359" s="43"/>
      <c r="V359" s="35"/>
      <c r="W359" s="35"/>
      <c r="X359" s="55" t="s">
        <v>49</v>
      </c>
      <c r="Y359" s="8"/>
      <c r="Z359" s="12">
        <v>30</v>
      </c>
      <c r="AA359" s="8" t="s">
        <v>142</v>
      </c>
      <c r="AB359" s="8" t="s">
        <v>1082</v>
      </c>
      <c r="AC359" s="4">
        <f t="shared" ref="AC359:AC368" si="58">IF(AB359="Pharma",1,0)</f>
        <v>0</v>
      </c>
      <c r="AD359" s="4">
        <f t="shared" ref="AD359:AD368" si="59">IF(AB359="Biotech",1,0)</f>
        <v>0</v>
      </c>
      <c r="AE359" s="4">
        <f t="shared" ref="AE359:AE368" si="60">IF(AB359="Government",1,0)</f>
        <v>1</v>
      </c>
      <c r="AF359" s="4">
        <f t="shared" ref="AF359:AF368" si="61">IF(AB359="Academic",1,0)</f>
        <v>0</v>
      </c>
      <c r="AG359" s="4">
        <f t="shared" ref="AG359:AG368" si="62">IF(AB359="Non-profit",1,0)</f>
        <v>0</v>
      </c>
      <c r="AH359" s="22" t="s">
        <v>647</v>
      </c>
      <c r="AI359" s="15" t="s">
        <v>137</v>
      </c>
      <c r="AJ359" s="15" t="s">
        <v>8</v>
      </c>
      <c r="AK359" s="13"/>
      <c r="AL359" s="12" t="s">
        <v>647</v>
      </c>
      <c r="AM359" s="49" t="s">
        <v>673</v>
      </c>
      <c r="AN359" s="7">
        <v>42217</v>
      </c>
      <c r="AO359" s="52">
        <f>(YEAR(AN359)-YEAR(G359))*12+(MONTH(AN359)-MONTH(G359))</f>
        <v>140</v>
      </c>
    </row>
    <row r="360" spans="1:46" s="4" customFormat="1" x14ac:dyDescent="0.35">
      <c r="A360" s="4" t="s">
        <v>1256</v>
      </c>
      <c r="B360" s="12" t="s">
        <v>8</v>
      </c>
      <c r="C360" s="12" t="s">
        <v>11</v>
      </c>
      <c r="D360" s="12" t="s">
        <v>143</v>
      </c>
      <c r="E360" s="12" t="s">
        <v>662</v>
      </c>
      <c r="F360" s="8">
        <v>38231</v>
      </c>
      <c r="G360" s="8">
        <v>38749</v>
      </c>
      <c r="H360" s="36">
        <f t="shared" si="56"/>
        <v>17</v>
      </c>
      <c r="I360" s="40" t="str">
        <f t="shared" si="57"/>
        <v>Late</v>
      </c>
      <c r="J360" s="49" t="s">
        <v>4</v>
      </c>
      <c r="K360" s="38"/>
      <c r="L360" s="12"/>
      <c r="M360" s="12"/>
      <c r="N360" s="12" t="s">
        <v>4</v>
      </c>
      <c r="O360" s="13"/>
      <c r="P360" s="20"/>
      <c r="Q360" s="20"/>
      <c r="R360" s="32" t="s">
        <v>647</v>
      </c>
      <c r="S360" s="32"/>
      <c r="T360" s="25" t="s">
        <v>647</v>
      </c>
      <c r="U360" s="43"/>
      <c r="V360" s="35"/>
      <c r="W360" s="35"/>
      <c r="X360" s="55" t="s">
        <v>49</v>
      </c>
      <c r="Y360" s="8"/>
      <c r="Z360" s="12">
        <v>611</v>
      </c>
      <c r="AA360" s="8" t="s">
        <v>139</v>
      </c>
      <c r="AB360" s="8" t="s">
        <v>1081</v>
      </c>
      <c r="AC360" s="4">
        <f t="shared" si="58"/>
        <v>1</v>
      </c>
      <c r="AD360" s="4">
        <f t="shared" si="59"/>
        <v>0</v>
      </c>
      <c r="AE360" s="4">
        <f t="shared" si="60"/>
        <v>0</v>
      </c>
      <c r="AF360" s="4">
        <f t="shared" si="61"/>
        <v>0</v>
      </c>
      <c r="AG360" s="4">
        <f t="shared" si="62"/>
        <v>0</v>
      </c>
      <c r="AH360" s="22" t="s">
        <v>661</v>
      </c>
      <c r="AI360" s="15" t="s">
        <v>140</v>
      </c>
      <c r="AJ360" s="15" t="s">
        <v>1173</v>
      </c>
      <c r="AK360" s="13"/>
      <c r="AL360" s="12" t="s">
        <v>647</v>
      </c>
      <c r="AM360" s="49" t="s">
        <v>673</v>
      </c>
      <c r="AN360" s="7">
        <v>42217</v>
      </c>
      <c r="AO360" s="52">
        <f>(YEAR(AN360)-YEAR(G360))*12+(MONTH(AN360)-MONTH(G360))</f>
        <v>114</v>
      </c>
    </row>
    <row r="361" spans="1:46" s="4" customFormat="1" x14ac:dyDescent="0.35">
      <c r="A361" s="4" t="s">
        <v>1256</v>
      </c>
      <c r="B361" s="12" t="s">
        <v>8</v>
      </c>
      <c r="C361" s="12" t="s">
        <v>11</v>
      </c>
      <c r="D361" s="12" t="s">
        <v>144</v>
      </c>
      <c r="E361" s="12" t="s">
        <v>662</v>
      </c>
      <c r="F361" s="8">
        <v>38231</v>
      </c>
      <c r="G361" s="8">
        <v>38777</v>
      </c>
      <c r="H361" s="36">
        <f t="shared" si="56"/>
        <v>18</v>
      </c>
      <c r="I361" s="40" t="str">
        <f t="shared" si="57"/>
        <v>Late</v>
      </c>
      <c r="J361" s="49" t="s">
        <v>4</v>
      </c>
      <c r="K361" s="38"/>
      <c r="L361" s="12"/>
      <c r="M361" s="12"/>
      <c r="N361" s="12" t="s">
        <v>4</v>
      </c>
      <c r="O361" s="13"/>
      <c r="P361" s="20"/>
      <c r="Q361" s="20"/>
      <c r="R361" s="32" t="s">
        <v>647</v>
      </c>
      <c r="S361" s="32"/>
      <c r="T361" s="25" t="s">
        <v>647</v>
      </c>
      <c r="U361" s="43"/>
      <c r="V361" s="35"/>
      <c r="W361" s="35"/>
      <c r="X361" s="55" t="s">
        <v>49</v>
      </c>
      <c r="Y361" s="8"/>
      <c r="Z361" s="12">
        <v>594</v>
      </c>
      <c r="AA361" s="8" t="s">
        <v>139</v>
      </c>
      <c r="AB361" s="8" t="s">
        <v>1081</v>
      </c>
      <c r="AC361" s="4">
        <f t="shared" si="58"/>
        <v>1</v>
      </c>
      <c r="AD361" s="4">
        <f t="shared" si="59"/>
        <v>0</v>
      </c>
      <c r="AE361" s="4">
        <f t="shared" si="60"/>
        <v>0</v>
      </c>
      <c r="AF361" s="4">
        <f t="shared" si="61"/>
        <v>0</v>
      </c>
      <c r="AG361" s="4">
        <f t="shared" si="62"/>
        <v>0</v>
      </c>
      <c r="AH361" s="22" t="s">
        <v>661</v>
      </c>
      <c r="AI361" s="15" t="s">
        <v>140</v>
      </c>
      <c r="AJ361" s="15" t="s">
        <v>1173</v>
      </c>
      <c r="AK361" s="13"/>
      <c r="AL361" s="12" t="s">
        <v>647</v>
      </c>
      <c r="AM361" s="49" t="s">
        <v>673</v>
      </c>
      <c r="AN361" s="7">
        <v>42217</v>
      </c>
      <c r="AO361" s="52">
        <f>(YEAR(AN361)-YEAR(G361))*12+(MONTH(AN361)-MONTH(G361))</f>
        <v>113</v>
      </c>
    </row>
    <row r="362" spans="1:46" s="4" customFormat="1" x14ac:dyDescent="0.35">
      <c r="A362" s="4" t="s">
        <v>1256</v>
      </c>
      <c r="B362" s="12" t="s">
        <v>8</v>
      </c>
      <c r="C362" s="12" t="s">
        <v>11</v>
      </c>
      <c r="D362" s="12" t="s">
        <v>145</v>
      </c>
      <c r="E362" s="12" t="s">
        <v>4</v>
      </c>
      <c r="F362" s="8">
        <v>38322</v>
      </c>
      <c r="G362" s="8">
        <v>38961</v>
      </c>
      <c r="H362" s="36">
        <f t="shared" si="56"/>
        <v>21</v>
      </c>
      <c r="I362" s="40" t="str">
        <f t="shared" si="57"/>
        <v>Late</v>
      </c>
      <c r="J362" s="49" t="s">
        <v>4</v>
      </c>
      <c r="K362" s="38"/>
      <c r="L362" s="12"/>
      <c r="M362" s="12"/>
      <c r="N362" s="12" t="s">
        <v>4</v>
      </c>
      <c r="O362" s="13"/>
      <c r="P362" s="20"/>
      <c r="Q362" s="20"/>
      <c r="R362" s="32" t="s">
        <v>647</v>
      </c>
      <c r="S362" s="32"/>
      <c r="T362" s="25" t="s">
        <v>647</v>
      </c>
      <c r="U362" s="43"/>
      <c r="V362" s="35"/>
      <c r="W362" s="35"/>
      <c r="X362" s="55" t="s">
        <v>37</v>
      </c>
      <c r="Y362" s="8" t="s">
        <v>146</v>
      </c>
      <c r="Z362" s="12">
        <v>60</v>
      </c>
      <c r="AA362" s="8" t="s">
        <v>699</v>
      </c>
      <c r="AB362" s="8" t="s">
        <v>1086</v>
      </c>
      <c r="AC362" s="4">
        <v>1</v>
      </c>
      <c r="AD362" s="4">
        <f t="shared" si="59"/>
        <v>0</v>
      </c>
      <c r="AE362" s="4">
        <f t="shared" si="60"/>
        <v>0</v>
      </c>
      <c r="AF362" s="4">
        <f t="shared" si="61"/>
        <v>0</v>
      </c>
      <c r="AG362" s="4">
        <v>1</v>
      </c>
      <c r="AH362" s="22" t="s">
        <v>647</v>
      </c>
      <c r="AI362" s="15" t="s">
        <v>147</v>
      </c>
      <c r="AJ362" s="15" t="s">
        <v>1174</v>
      </c>
      <c r="AK362" s="13"/>
      <c r="AL362" s="12" t="s">
        <v>647</v>
      </c>
      <c r="AM362" s="49" t="s">
        <v>673</v>
      </c>
      <c r="AN362" s="7">
        <v>42217</v>
      </c>
      <c r="AO362" s="52">
        <f>(YEAR(AN362)-YEAR(G362))*12+(MONTH(AN362)-MONTH(G362))</f>
        <v>107</v>
      </c>
    </row>
    <row r="363" spans="1:46" s="4" customFormat="1" x14ac:dyDescent="0.35">
      <c r="A363" s="4" t="s">
        <v>1256</v>
      </c>
      <c r="B363" s="12" t="s">
        <v>8</v>
      </c>
      <c r="C363" s="12" t="s">
        <v>39</v>
      </c>
      <c r="D363" s="12" t="s">
        <v>136</v>
      </c>
      <c r="E363" s="12" t="s">
        <v>657</v>
      </c>
      <c r="F363" s="8">
        <v>39539</v>
      </c>
      <c r="G363" s="8">
        <v>39934</v>
      </c>
      <c r="H363" s="36">
        <f t="shared" si="56"/>
        <v>13</v>
      </c>
      <c r="I363" s="40" t="str">
        <f t="shared" si="57"/>
        <v>Early</v>
      </c>
      <c r="J363" s="49" t="s">
        <v>1161</v>
      </c>
      <c r="K363" s="38">
        <v>0</v>
      </c>
      <c r="L363" s="12" t="s">
        <v>647</v>
      </c>
      <c r="M363" s="12" t="s">
        <v>694</v>
      </c>
      <c r="N363" s="12">
        <v>21123574</v>
      </c>
      <c r="O363" s="8">
        <v>40513</v>
      </c>
      <c r="P363" s="20">
        <f>(YEAR(O363)-YEAR(G363))*12+(MONTH(O363)-MONTH(G363))</f>
        <v>19</v>
      </c>
      <c r="Q363" s="20">
        <f>(YEAR(O363)-YEAR(G363))*12+(MONTH(O363)-MONTH(G363))</f>
        <v>19</v>
      </c>
      <c r="R363" s="32" t="s">
        <v>647</v>
      </c>
      <c r="S363" s="32"/>
      <c r="T363" s="25" t="s">
        <v>647</v>
      </c>
      <c r="U363" s="43"/>
      <c r="V363" s="35">
        <v>21</v>
      </c>
      <c r="W363" s="35">
        <v>21</v>
      </c>
      <c r="X363" s="55" t="s">
        <v>49</v>
      </c>
      <c r="Y363" s="8"/>
      <c r="Z363" s="12">
        <v>30</v>
      </c>
      <c r="AA363" s="8" t="s">
        <v>76</v>
      </c>
      <c r="AB363" s="8" t="s">
        <v>1081</v>
      </c>
      <c r="AC363" s="4">
        <f t="shared" si="58"/>
        <v>1</v>
      </c>
      <c r="AD363" s="4">
        <f t="shared" si="59"/>
        <v>0</v>
      </c>
      <c r="AE363" s="4">
        <f t="shared" si="60"/>
        <v>0</v>
      </c>
      <c r="AF363" s="4">
        <f t="shared" si="61"/>
        <v>0</v>
      </c>
      <c r="AG363" s="4">
        <f t="shared" si="62"/>
        <v>0</v>
      </c>
      <c r="AH363" s="22" t="s">
        <v>661</v>
      </c>
      <c r="AI363" s="15" t="s">
        <v>137</v>
      </c>
      <c r="AJ363" s="15" t="s">
        <v>8</v>
      </c>
      <c r="AK363" s="12" t="s">
        <v>695</v>
      </c>
      <c r="AL363" s="12" t="s">
        <v>647</v>
      </c>
      <c r="AM363" s="49" t="s">
        <v>673</v>
      </c>
      <c r="AN363" s="7">
        <v>42217</v>
      </c>
      <c r="AO363" s="52">
        <f>(YEAR(AN363)-YEAR(G363))*12+(MONTH(AN363)-MONTH(G363))</f>
        <v>75</v>
      </c>
    </row>
    <row r="364" spans="1:46" s="4" customFormat="1" x14ac:dyDescent="0.35">
      <c r="A364" s="4" t="s">
        <v>1256</v>
      </c>
      <c r="B364" s="4" t="s">
        <v>362</v>
      </c>
      <c r="C364" s="4" t="s">
        <v>634</v>
      </c>
      <c r="D364" s="4" t="s">
        <v>642</v>
      </c>
      <c r="E364" s="4" t="s">
        <v>38</v>
      </c>
      <c r="F364" s="7">
        <v>38322</v>
      </c>
      <c r="G364" s="7">
        <v>39934</v>
      </c>
      <c r="H364" s="36">
        <f t="shared" si="56"/>
        <v>53</v>
      </c>
      <c r="I364" s="40" t="str">
        <f t="shared" si="57"/>
        <v>Early</v>
      </c>
      <c r="J364" s="47" t="s">
        <v>1161</v>
      </c>
      <c r="K364" s="34">
        <v>1</v>
      </c>
      <c r="L364" s="4" t="s">
        <v>647</v>
      </c>
      <c r="M364" s="4" t="s">
        <v>697</v>
      </c>
      <c r="N364" s="4">
        <v>21975206</v>
      </c>
      <c r="O364" s="7">
        <v>40817</v>
      </c>
      <c r="P364" s="20">
        <f>(YEAR(O364)-YEAR(G364))*12+(MONTH(O364)-MONTH(G364))</f>
        <v>29</v>
      </c>
      <c r="Q364" s="20">
        <f>(YEAR(O364)-YEAR(G364))*12+(MONTH(O364)-MONTH(G364))</f>
        <v>29</v>
      </c>
      <c r="R364" s="25" t="s">
        <v>647</v>
      </c>
      <c r="S364" s="25"/>
      <c r="T364" s="25" t="s">
        <v>647</v>
      </c>
      <c r="U364" s="35"/>
      <c r="V364" s="35">
        <v>612</v>
      </c>
      <c r="W364" s="35">
        <v>612</v>
      </c>
      <c r="X364" s="54" t="s">
        <v>49</v>
      </c>
      <c r="Y364" s="7"/>
      <c r="Z364" s="4">
        <v>596</v>
      </c>
      <c r="AA364" s="4" t="s">
        <v>640</v>
      </c>
      <c r="AB364" s="4" t="s">
        <v>1162</v>
      </c>
      <c r="AC364" s="4">
        <v>1</v>
      </c>
      <c r="AD364" s="4">
        <v>1</v>
      </c>
      <c r="AE364" s="4">
        <f t="shared" si="60"/>
        <v>0</v>
      </c>
      <c r="AF364" s="4">
        <f t="shared" si="61"/>
        <v>0</v>
      </c>
      <c r="AG364" s="4">
        <f t="shared" si="62"/>
        <v>0</v>
      </c>
      <c r="AH364" s="20" t="s">
        <v>661</v>
      </c>
      <c r="AI364" s="18" t="s">
        <v>641</v>
      </c>
      <c r="AJ364" s="18" t="s">
        <v>362</v>
      </c>
      <c r="AK364" s="4" t="s">
        <v>655</v>
      </c>
      <c r="AL364" s="4" t="s">
        <v>647</v>
      </c>
      <c r="AM364" s="49" t="s">
        <v>673</v>
      </c>
      <c r="AN364" s="7">
        <v>42217</v>
      </c>
      <c r="AO364" s="52">
        <f>(YEAR(AN364)-YEAR(G364))*12+(MONTH(AN364)-MONTH(G364))</f>
        <v>75</v>
      </c>
    </row>
    <row r="365" spans="1:46" s="4" customFormat="1" x14ac:dyDescent="0.35">
      <c r="A365" s="4" t="s">
        <v>1256</v>
      </c>
      <c r="B365" s="4" t="s">
        <v>362</v>
      </c>
      <c r="C365" s="4" t="s">
        <v>634</v>
      </c>
      <c r="D365" s="4" t="s">
        <v>636</v>
      </c>
      <c r="E365" s="4" t="s">
        <v>662</v>
      </c>
      <c r="F365" s="7">
        <v>39234</v>
      </c>
      <c r="G365" s="7">
        <v>40057</v>
      </c>
      <c r="H365" s="36">
        <f t="shared" si="56"/>
        <v>27</v>
      </c>
      <c r="I365" s="40" t="str">
        <f t="shared" si="57"/>
        <v>Early</v>
      </c>
      <c r="J365" s="47" t="s">
        <v>4</v>
      </c>
      <c r="K365" s="34"/>
      <c r="N365" s="4" t="s">
        <v>4</v>
      </c>
      <c r="O365" s="7"/>
      <c r="P365" s="20"/>
      <c r="Q365" s="20"/>
      <c r="R365" s="25" t="s">
        <v>647</v>
      </c>
      <c r="S365" s="25"/>
      <c r="T365" s="25" t="s">
        <v>647</v>
      </c>
      <c r="U365" s="35"/>
      <c r="V365" s="35"/>
      <c r="W365" s="35"/>
      <c r="X365" s="54" t="s">
        <v>37</v>
      </c>
      <c r="Y365" s="7" t="s">
        <v>674</v>
      </c>
      <c r="Z365" s="4">
        <v>510</v>
      </c>
      <c r="AA365" s="4" t="s">
        <v>637</v>
      </c>
      <c r="AB365" s="4" t="s">
        <v>1083</v>
      </c>
      <c r="AC365" s="4">
        <f t="shared" si="58"/>
        <v>0</v>
      </c>
      <c r="AD365" s="4">
        <f t="shared" si="59"/>
        <v>1</v>
      </c>
      <c r="AE365" s="4">
        <f t="shared" si="60"/>
        <v>0</v>
      </c>
      <c r="AF365" s="4">
        <f t="shared" si="61"/>
        <v>0</v>
      </c>
      <c r="AG365" s="4">
        <f t="shared" si="62"/>
        <v>0</v>
      </c>
      <c r="AH365" s="20" t="s">
        <v>661</v>
      </c>
      <c r="AI365" s="18" t="s">
        <v>638</v>
      </c>
      <c r="AJ365" s="18" t="s">
        <v>362</v>
      </c>
      <c r="AK365" s="4" t="s">
        <v>698</v>
      </c>
      <c r="AL365" s="4" t="s">
        <v>647</v>
      </c>
      <c r="AM365" s="49" t="s">
        <v>673</v>
      </c>
      <c r="AN365" s="7">
        <v>42217</v>
      </c>
      <c r="AO365" s="52">
        <f>(YEAR(AN365)-YEAR(G365))*12+(MONTH(AN365)-MONTH(G365))</f>
        <v>71</v>
      </c>
    </row>
    <row r="366" spans="1:46" s="4" customFormat="1" x14ac:dyDescent="0.35">
      <c r="A366" s="4" t="s">
        <v>1256</v>
      </c>
      <c r="B366" s="4" t="s">
        <v>362</v>
      </c>
      <c r="C366" s="4" t="s">
        <v>634</v>
      </c>
      <c r="D366" s="4" t="s">
        <v>643</v>
      </c>
      <c r="E366" s="4" t="s">
        <v>38</v>
      </c>
      <c r="F366" s="7">
        <v>39022</v>
      </c>
      <c r="G366" s="7">
        <v>40057</v>
      </c>
      <c r="H366" s="36">
        <f t="shared" si="56"/>
        <v>34</v>
      </c>
      <c r="I366" s="40" t="str">
        <f t="shared" si="57"/>
        <v>Early</v>
      </c>
      <c r="J366" s="47" t="s">
        <v>4</v>
      </c>
      <c r="K366" s="34"/>
      <c r="N366" s="4" t="s">
        <v>4</v>
      </c>
      <c r="O366" s="7"/>
      <c r="P366" s="20"/>
      <c r="Q366" s="20"/>
      <c r="R366" s="25" t="s">
        <v>647</v>
      </c>
      <c r="S366" s="25"/>
      <c r="T366" s="25" t="s">
        <v>647</v>
      </c>
      <c r="U366" s="35"/>
      <c r="V366" s="35"/>
      <c r="W366" s="35"/>
      <c r="X366" s="54" t="s">
        <v>49</v>
      </c>
      <c r="Y366" s="7"/>
      <c r="Z366" s="4">
        <v>218</v>
      </c>
      <c r="AA366" s="4" t="s">
        <v>640</v>
      </c>
      <c r="AB366" s="4" t="s">
        <v>1162</v>
      </c>
      <c r="AC366" s="4">
        <v>1</v>
      </c>
      <c r="AD366" s="4">
        <v>1</v>
      </c>
      <c r="AE366" s="4">
        <f t="shared" si="60"/>
        <v>0</v>
      </c>
      <c r="AF366" s="4">
        <f t="shared" si="61"/>
        <v>0</v>
      </c>
      <c r="AG366" s="4">
        <f t="shared" si="62"/>
        <v>0</v>
      </c>
      <c r="AH366" s="20" t="s">
        <v>661</v>
      </c>
      <c r="AI366" s="18" t="s">
        <v>633</v>
      </c>
      <c r="AJ366" s="18" t="s">
        <v>362</v>
      </c>
      <c r="AK366" s="4" t="s">
        <v>654</v>
      </c>
      <c r="AL366" s="4" t="s">
        <v>647</v>
      </c>
      <c r="AM366" s="49" t="s">
        <v>673</v>
      </c>
      <c r="AN366" s="7">
        <v>42217</v>
      </c>
      <c r="AO366" s="52">
        <f>(YEAR(AN366)-YEAR(G366))*12+(MONTH(AN366)-MONTH(G366))</f>
        <v>71</v>
      </c>
    </row>
    <row r="367" spans="1:46" s="4" customFormat="1" x14ac:dyDescent="0.35">
      <c r="A367" s="4" t="s">
        <v>1256</v>
      </c>
      <c r="B367" s="4" t="s">
        <v>362</v>
      </c>
      <c r="C367" s="4" t="s">
        <v>634</v>
      </c>
      <c r="D367" s="4" t="s">
        <v>639</v>
      </c>
      <c r="E367" s="4" t="s">
        <v>38</v>
      </c>
      <c r="F367" s="7">
        <v>39114</v>
      </c>
      <c r="G367" s="7">
        <v>40057</v>
      </c>
      <c r="H367" s="36">
        <f t="shared" si="56"/>
        <v>31</v>
      </c>
      <c r="I367" s="40" t="str">
        <f t="shared" si="57"/>
        <v>Early</v>
      </c>
      <c r="J367" s="47" t="s">
        <v>4</v>
      </c>
      <c r="K367" s="34"/>
      <c r="N367" s="4" t="s">
        <v>4</v>
      </c>
      <c r="P367" s="20"/>
      <c r="Q367" s="20"/>
      <c r="R367" s="25" t="s">
        <v>647</v>
      </c>
      <c r="S367" s="25"/>
      <c r="T367" s="25" t="s">
        <v>647</v>
      </c>
      <c r="U367" s="35"/>
      <c r="V367" s="35"/>
      <c r="W367" s="35"/>
      <c r="X367" s="54" t="s">
        <v>37</v>
      </c>
      <c r="Y367" s="7" t="s">
        <v>674</v>
      </c>
      <c r="Z367" s="4">
        <v>546</v>
      </c>
      <c r="AA367" s="4" t="s">
        <v>640</v>
      </c>
      <c r="AB367" s="4" t="s">
        <v>1162</v>
      </c>
      <c r="AC367" s="4">
        <v>1</v>
      </c>
      <c r="AD367" s="4">
        <v>1</v>
      </c>
      <c r="AE367" s="4">
        <f t="shared" si="60"/>
        <v>0</v>
      </c>
      <c r="AF367" s="4">
        <f t="shared" si="61"/>
        <v>0</v>
      </c>
      <c r="AG367" s="4">
        <f t="shared" si="62"/>
        <v>0</v>
      </c>
      <c r="AH367" s="20" t="s">
        <v>661</v>
      </c>
      <c r="AI367" s="18" t="s">
        <v>641</v>
      </c>
      <c r="AJ367" s="18" t="s">
        <v>362</v>
      </c>
      <c r="AK367" s="4" t="s">
        <v>696</v>
      </c>
      <c r="AL367" s="4" t="s">
        <v>661</v>
      </c>
      <c r="AM367" s="49" t="s">
        <v>673</v>
      </c>
      <c r="AN367" s="7">
        <v>42217</v>
      </c>
      <c r="AO367" s="52">
        <f>(YEAR(AN367)-YEAR(G367))*12+(MONTH(AN367)-MONTH(G367))</f>
        <v>71</v>
      </c>
      <c r="AP367" s="9"/>
      <c r="AQ367" s="9"/>
      <c r="AR367" s="9"/>
      <c r="AS367" s="9"/>
      <c r="AT367" s="9"/>
    </row>
    <row r="368" spans="1:46" s="4" customFormat="1" x14ac:dyDescent="0.35">
      <c r="A368" s="4" t="s">
        <v>1256</v>
      </c>
      <c r="B368" s="4" t="s">
        <v>362</v>
      </c>
      <c r="C368" s="4" t="s">
        <v>635</v>
      </c>
      <c r="D368" s="4" t="s">
        <v>644</v>
      </c>
      <c r="E368" s="4" t="s">
        <v>657</v>
      </c>
      <c r="F368" s="7">
        <v>38412</v>
      </c>
      <c r="G368" s="7">
        <v>38869</v>
      </c>
      <c r="H368" s="36">
        <f t="shared" si="56"/>
        <v>15</v>
      </c>
      <c r="I368" s="40" t="str">
        <f t="shared" si="57"/>
        <v>Late</v>
      </c>
      <c r="J368" s="47" t="s">
        <v>1161</v>
      </c>
      <c r="K368" s="34">
        <v>0</v>
      </c>
      <c r="L368" s="4" t="s">
        <v>661</v>
      </c>
      <c r="M368" s="4" t="s">
        <v>672</v>
      </c>
      <c r="N368" s="4">
        <v>18572078</v>
      </c>
      <c r="O368" s="7">
        <v>39600</v>
      </c>
      <c r="P368" s="20">
        <f>(YEAR(O368)-YEAR(G368))*12+(MONTH(O368)-MONTH(G368))</f>
        <v>24</v>
      </c>
      <c r="Q368" s="20">
        <f>(YEAR(O368)-YEAR(G368))*12+(MONTH(O368)-MONTH(G368))</f>
        <v>24</v>
      </c>
      <c r="R368" s="25" t="s">
        <v>647</v>
      </c>
      <c r="S368" s="25"/>
      <c r="T368" s="25" t="s">
        <v>647</v>
      </c>
      <c r="U368" s="35"/>
      <c r="V368" s="35">
        <v>306</v>
      </c>
      <c r="W368" s="35">
        <v>306</v>
      </c>
      <c r="X368" s="54" t="s">
        <v>49</v>
      </c>
      <c r="Y368" s="7"/>
      <c r="Z368" s="4">
        <v>306</v>
      </c>
      <c r="AA368" s="4" t="s">
        <v>539</v>
      </c>
      <c r="AB368" s="4" t="s">
        <v>1081</v>
      </c>
      <c r="AC368" s="4">
        <f t="shared" si="58"/>
        <v>1</v>
      </c>
      <c r="AD368" s="4">
        <f t="shared" si="59"/>
        <v>0</v>
      </c>
      <c r="AE368" s="4">
        <f t="shared" si="60"/>
        <v>0</v>
      </c>
      <c r="AF368" s="4">
        <f t="shared" si="61"/>
        <v>0</v>
      </c>
      <c r="AG368" s="4">
        <f t="shared" si="62"/>
        <v>0</v>
      </c>
      <c r="AH368" s="20" t="s">
        <v>661</v>
      </c>
      <c r="AI368" s="18" t="s">
        <v>633</v>
      </c>
      <c r="AJ368" s="18" t="s">
        <v>362</v>
      </c>
      <c r="AL368" s="4" t="s">
        <v>647</v>
      </c>
      <c r="AM368" s="47" t="s">
        <v>673</v>
      </c>
      <c r="AN368" s="7">
        <v>42217</v>
      </c>
      <c r="AO368" s="52">
        <f>(YEAR(AN368)-YEAR(G368))*12+(MONTH(AN368)-MONTH(G368))</f>
        <v>110</v>
      </c>
      <c r="AP368" s="9"/>
      <c r="AQ368" s="9"/>
      <c r="AR368" s="9"/>
      <c r="AS368" s="9"/>
      <c r="AT368" s="9"/>
    </row>
    <row r="369" spans="42:46" x14ac:dyDescent="0.35">
      <c r="AP369" s="26"/>
      <c r="AQ369" s="4"/>
      <c r="AR369" s="4"/>
      <c r="AS369" s="4"/>
      <c r="AT369" s="4"/>
    </row>
  </sheetData>
  <mergeCells count="5">
    <mergeCell ref="AM1:AO1"/>
    <mergeCell ref="E1:I1"/>
    <mergeCell ref="J1:W1"/>
    <mergeCell ref="X1:AL1"/>
    <mergeCell ref="AP1:AT1"/>
  </mergeCells>
  <conditionalFormatting sqref="S96:S107">
    <cfRule type="cellIs" priority="3" operator="notEqual">
      <formula>#REF!</formula>
    </cfRule>
  </conditionalFormatting>
  <conditionalFormatting sqref="S109:S144">
    <cfRule type="cellIs" priority="2" operator="notEqual">
      <formula>#REF!</formula>
    </cfRule>
  </conditionalFormatting>
  <conditionalFormatting sqref="S323:S342">
    <cfRule type="cellIs" priority="1" operator="notEqual">
      <formula>#REF!</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Pub_Search_Data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dc:creator>
  <cp:lastModifiedBy>Amanda</cp:lastModifiedBy>
  <cp:lastPrinted>2015-08-12T02:27:36Z</cp:lastPrinted>
  <dcterms:created xsi:type="dcterms:W3CDTF">2015-03-06T01:31:55Z</dcterms:created>
  <dcterms:modified xsi:type="dcterms:W3CDTF">2017-06-03T05:19:41Z</dcterms:modified>
</cp:coreProperties>
</file>